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.vacikova\Desktop\Metodika_JV\PpP_Leader\Final_marec\Prílohy BSZ\"/>
    </mc:Choice>
  </mc:AlternateContent>
  <xr:revisionPtr revIDLastSave="0" documentId="8_{44BE87B2-B9A4-4320-BBC0-92F0BA17CAF3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Kritéria" sheetId="3" r:id="rId1"/>
    <sheet name="Výkaz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" l="1"/>
  <c r="B2" i="4" l="1"/>
  <c r="B14" i="3"/>
  <c r="C19" i="3" l="1"/>
  <c r="B19" i="3"/>
  <c r="B18" i="3"/>
  <c r="C18" i="3"/>
  <c r="A22" i="3"/>
  <c r="A14" i="3"/>
  <c r="C188" i="4" l="1"/>
  <c r="C192" i="4"/>
  <c r="C196" i="4"/>
  <c r="C206" i="4"/>
  <c r="C202" i="4" s="1"/>
  <c r="C214" i="4" l="1"/>
  <c r="C186" i="4"/>
  <c r="C185" i="4"/>
  <c r="C178" i="4"/>
  <c r="C172" i="4"/>
  <c r="C167" i="4" s="1"/>
  <c r="C159" i="4"/>
  <c r="C148" i="4"/>
  <c r="C143" i="4"/>
  <c r="C130" i="4"/>
  <c r="C129" i="4" s="1"/>
  <c r="C125" i="4"/>
  <c r="C110" i="4"/>
  <c r="C109" i="4" s="1"/>
  <c r="C104" i="4"/>
  <c r="C100" i="4"/>
  <c r="C97" i="4"/>
  <c r="C94" i="4"/>
  <c r="C88" i="4"/>
  <c r="C79" i="4"/>
  <c r="C76" i="4"/>
  <c r="C71" i="4"/>
  <c r="C59" i="4"/>
  <c r="C58" i="4" s="1"/>
  <c r="C47" i="4"/>
  <c r="C46" i="4" s="1"/>
  <c r="C39" i="4"/>
  <c r="C26" i="4"/>
  <c r="C16" i="4"/>
  <c r="C8" i="4"/>
  <c r="C221" i="4" l="1"/>
  <c r="C38" i="4"/>
  <c r="C7" i="4"/>
  <c r="C212" i="4"/>
  <c r="C108" i="4"/>
  <c r="C184" i="4"/>
  <c r="C6" i="4" l="1"/>
  <c r="K19" i="3" s="1"/>
  <c r="L19" i="3" s="1"/>
  <c r="M19" i="3" s="1"/>
  <c r="C213" i="4"/>
  <c r="C107" i="4" l="1"/>
  <c r="C87" i="4" s="1"/>
  <c r="C86" i="4" s="1"/>
  <c r="C218" i="4"/>
  <c r="K18" i="3"/>
  <c r="L18" i="3" s="1"/>
  <c r="M18" i="3" s="1"/>
</calcChain>
</file>

<file path=xl/sharedStrings.xml><?xml version="1.0" encoding="utf-8"?>
<sst xmlns="http://schemas.openxmlformats.org/spreadsheetml/2006/main" count="437" uniqueCount="364">
  <si>
    <t>Goodwill (015) - /075, 091A/</t>
  </si>
  <si>
    <t>Pestovateľské celky trvalých porastov (025) - /085, 092A/</t>
  </si>
  <si>
    <t>Ostatný dlhodobý hmotný majetok (029, 02X, 032) - /089, 08X, 092A/</t>
  </si>
  <si>
    <t>Materiál (112, 119, 11X) - /191, 19X/</t>
  </si>
  <si>
    <t>Čistá hodnota zákazky (316A)</t>
  </si>
  <si>
    <t>Náklady budúcich období dlhodobé (381A, 382A)</t>
  </si>
  <si>
    <t>Náklady budúcich období krátkodobé (381A, 382A)</t>
  </si>
  <si>
    <t>Pohľadávky za upísané vlastné imanie (/-/353)</t>
  </si>
  <si>
    <t>Ostatné kapitálové fondy (413)</t>
  </si>
  <si>
    <t>Oceňovacie rozdiely z kapitálových účastín (+/- 415)</t>
  </si>
  <si>
    <t>Oceňovacie rozdiely z precenenia pri zlúčení, splynutí a rozdelení (+/- 416)</t>
  </si>
  <si>
    <t>Nerozdelený zisk minulých rokov (428)</t>
  </si>
  <si>
    <t>Neuhradená strata minulých rokov (/-/429)</t>
  </si>
  <si>
    <t>100</t>
  </si>
  <si>
    <t>Dlhodobé prijaté preddavky (475A)</t>
  </si>
  <si>
    <t>101</t>
  </si>
  <si>
    <t>Dlhodobé zmenky na úhradu (478A)</t>
  </si>
  <si>
    <t>102</t>
  </si>
  <si>
    <t>Vydané dlhopisy (473A/-/255A)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</si>
  <si>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</si>
  <si>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</si>
  <si>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</si>
  <si>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</si>
  <si>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</si>
  <si>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</si>
  <si>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</si>
  <si>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</si>
  <si>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</si>
  <si>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</si>
  <si>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</si>
  <si>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</si>
  <si>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</si>
  <si>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</si>
  <si>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</si>
  <si>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</si>
  <si>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</si>
  <si>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</si>
  <si>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</si>
  <si>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</si>
  <si>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</si>
  <si>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</si>
  <si>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Výnosy budúcich období dlhodobé (384A)</t>
  </si>
  <si>
    <t>125</t>
  </si>
  <si>
    <t>Výnosy budúcich období krátkodobé (384A)</t>
  </si>
  <si>
    <t>Číslo riadku</t>
  </si>
  <si>
    <t>VÝKAZ ZISKOV A STRÁT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</si>
  <si>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</si>
  <si>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</si>
  <si>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</si>
  <si>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</si>
  <si>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</si>
  <si>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</si>
  <si>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</si>
  <si>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</si>
  <si>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</si>
  <si>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</si>
  <si>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</si>
  <si>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</si>
  <si>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</si>
  <si>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</si>
  <si>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</si>
  <si>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</si>
  <si>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</si>
  <si>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</si>
  <si>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</si>
  <si>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</si>
  <si>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</si>
  <si>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</si>
  <si>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</si>
  <si>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</si>
  <si>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</si>
  <si>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</si>
  <si>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</si>
  <si>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</si>
  <si>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</si>
  <si>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</si>
  <si>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</si>
  <si>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</si>
  <si>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</si>
  <si>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</si>
  <si>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</si>
  <si>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</si>
  <si>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</si>
  <si>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</si>
  <si>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</si>
  <si>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</si>
  <si>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</si>
  <si>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</si>
  <si>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</si>
  <si>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</si>
  <si>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</si>
  <si>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</si>
  <si>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</si>
  <si>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</si>
  <si>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</si>
  <si>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</si>
  <si>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</si>
  <si>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</si>
  <si>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</si>
  <si>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</si>
  <si>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</si>
  <si>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</si>
  <si>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</si>
  <si>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</si>
  <si>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</si>
  <si>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</si>
  <si>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</si>
  <si>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Náklady spolu</t>
  </si>
  <si>
    <t>Žiadateľ:</t>
  </si>
  <si>
    <t>IČO:</t>
  </si>
  <si>
    <t>Názov projektu:</t>
  </si>
  <si>
    <t>Kód projektu:</t>
  </si>
  <si>
    <t>Dátum spracovania:</t>
  </si>
  <si>
    <t>Spracoval:</t>
  </si>
  <si>
    <t>KRITÉRIÁ EKONOMICKEJ ŽIVOTASCHOPNOSTI</t>
  </si>
  <si>
    <t>SÚVAHA</t>
  </si>
  <si>
    <t>STRANA AKTÍV</t>
  </si>
  <si>
    <t>SPOLU MAJETOK r. 02 + r. 33 + r. 74</t>
  </si>
  <si>
    <t>Neobežný majetok r. 03 + r. 11 + r. 21</t>
  </si>
  <si>
    <t>Dlhodobý nehmotný majetok súčet (r. 04 až r. 10)</t>
  </si>
  <si>
    <t>Aktivované náklady na vývoj (012) - /072, 091A/</t>
  </si>
  <si>
    <t>Softvér (013) - /073, 091A/</t>
  </si>
  <si>
    <t>Oceniteľné práva (014) - /074, 091A/</t>
  </si>
  <si>
    <t>Ostatný dlhodobý nehmotný majetok (019, 01X) - /079, 07X, 091A/</t>
  </si>
  <si>
    <t>Obstarávaný dlhodobý nehmotný majetok (041) - /093/</t>
  </si>
  <si>
    <t>Poskytnuté preddavky na dlhodobý nehmotný majetok (051) - /095A/</t>
  </si>
  <si>
    <t>Dlhodobý hmotný majetok súčet (r. 12 až r. 20)</t>
  </si>
  <si>
    <t>Pozemky (031) - /092A/</t>
  </si>
  <si>
    <t>Stavby (021) - /081, 092A/</t>
  </si>
  <si>
    <t>Samostatné hnuteľné veci a súbory hnuteľných vecí (022) - /082, 092A/</t>
  </si>
  <si>
    <t>Základné stádo a ťažné zvieratá (026) - /086, 092A/</t>
  </si>
  <si>
    <t>Obstarávaný dlhodobý hmotný majetok (042) - /094/</t>
  </si>
  <si>
    <t>Poskytnuté preddavky na dlhodobý hmotný majetok (052) - /095A/</t>
  </si>
  <si>
    <t>Opravná položka k nadobudnutému majetku (+/- 097) +/- 098</t>
  </si>
  <si>
    <t>Dlhodobý finančný majetok súčet (r. 22 až r. 32)</t>
  </si>
  <si>
    <t>Podielové cenné papiere a podiely v prepojených účtovných jednotkách (061A, 062A, 063A) - /096A/</t>
  </si>
  <si>
    <t>Podielové cenné papiere a podiely s podielovou účasťou okrem v prepojených účtovných jednotkách (062A) - /096A/</t>
  </si>
  <si>
    <t>Ostatné realizovateľné cenné papiere a podiely (063A) - /096A/</t>
  </si>
  <si>
    <t>Pôžičky prepojeným účtovným jednotkám (066A) - /096A/</t>
  </si>
  <si>
    <t>Pôžičky v rámci podielovej účasti okrem prepojeným účtovným jednotkám (066A) - /096A/</t>
  </si>
  <si>
    <t>Ostatné pôžičky (067A) - /096A/</t>
  </si>
  <si>
    <t>Dlhové cenné papiere a ostatný dlhodobý finančný majetok (065A, 069A,06XA) - /096A/</t>
  </si>
  <si>
    <t>Pôžičky a ostatný dlhodobý finančný majetok so zostatkovou dobou splatnosti najviac jeden rok (066A, 067A, 069A, 06XA) - /096A/</t>
  </si>
  <si>
    <t>Účty v bankách s dobou viazanosti dlhšou ako jeden rok (22XA)</t>
  </si>
  <si>
    <t>Obstarávaný dlhodobý finančný majetok (043) - /096A/</t>
  </si>
  <si>
    <t>Poskytnuté preddavky na dlhodobý finančný majetok (053) - /095A/</t>
  </si>
  <si>
    <t>Obežný majetok r. 34 + r. 41 + r. 53 + r. 66 + r. 71</t>
  </si>
  <si>
    <t>Zásoby súčet (r. 35 až r. 40)</t>
  </si>
  <si>
    <t>Nedokončená výroba a polotovary vlastnej výroby (121, 122, 12X) - /192, 193, 19X/</t>
  </si>
  <si>
    <t>Výrobky (123) - /194/</t>
  </si>
  <si>
    <t>Zvieratá (124) - /195/</t>
  </si>
  <si>
    <t>Tovar (132, 133, 13X, 139) - /196, 19X/</t>
  </si>
  <si>
    <t>Poskytnuté preddavky na zásoby (314A) - /391A/</t>
  </si>
  <si>
    <t>Dlhodobé pohľadávky súčet (r. 42 + r. 46 až r. 52)</t>
  </si>
  <si>
    <t>Pohľadávky z obchodného styku súčet (r. 43 až r. 45)</t>
  </si>
  <si>
    <t>Pohľadávky z obchodného styku voči prepojeným účtovným jednotkám (311A, 312A, 313A, 314A,315A, 31XA) - /391A/</t>
  </si>
  <si>
    <t>Pohľadávky z obchodného styku v rámci podielovej účasti okrem pohľadávok voči prepojeným účtovným jednotkám (311A, 312A, 313A, 314A, 315A, 31XA) - /391A/</t>
  </si>
  <si>
    <t>Ostatné pohľadávky z obchodného styku (311A, 312A, 313A, 314A, 315A, 31XA) -/391A/</t>
  </si>
  <si>
    <t>Ostatné pohľadávky voči prepojeným účtovným jednotkám (351A) - /391A/</t>
  </si>
  <si>
    <t>Ostatné pohľadávky v rámci podielovej účasti okrem pohľadávok voči prepojeným účtovným jednotkám (351A) - /391A/</t>
  </si>
  <si>
    <t>Pohľadávky voči spoločníkom, členom a združeniu (354A, 355A, 358A, 35XA) - /391A/</t>
  </si>
  <si>
    <t>Pohľadávky z derivátových operácií (373A, 376A)</t>
  </si>
  <si>
    <t>Iné pohľadávky (335A, 336A, 33XA, 371A, 374A, 375A, 378A) - /391A/</t>
  </si>
  <si>
    <t>Odložená daňová pohľadávka (481A)</t>
  </si>
  <si>
    <t>Krátkodobé pohľadávky súčet (r. 54 + r. 58 až r. 65)</t>
  </si>
  <si>
    <t>Pohľadávky z obchodného styku súčet (r. 55 až r. 57)</t>
  </si>
  <si>
    <t>Pohľadávky z obchodného styku voči prepojeným účtovným jednotkám (311A, 312A, 313A, 314A, 315A, 31XA) - /391A/</t>
  </si>
  <si>
    <t>Ostatné pohľadávky z obchodného styku (311A, 312A, 313A, 314A, 315A, 31XA) - /391A/</t>
  </si>
  <si>
    <t>Pohľadávky voči spoločníkom, členom a združeniu (354A, 355A, 358A, 35XA, 398A) - /391A/</t>
  </si>
  <si>
    <t>62</t>
  </si>
  <si>
    <t>Sociálne poistenie (336A) - /391A/</t>
  </si>
  <si>
    <t>63</t>
  </si>
  <si>
    <t>Daňové pohľadávky a dotácie (341, 342, 343, 345, 346, 347) - /391A/</t>
  </si>
  <si>
    <t>64</t>
  </si>
  <si>
    <t>65</t>
  </si>
  <si>
    <t>Iné pohľadávky (335A, 33XA, 371A, 374A, 375A, 378A) - /391A/</t>
  </si>
  <si>
    <t>66</t>
  </si>
  <si>
    <t>Krátkodobý finančný majetok súčet (r. 67 až r. 70)</t>
  </si>
  <si>
    <t>67</t>
  </si>
  <si>
    <t>Krátkodobý finančný majetok v prepojených účtovných jednotkách (251A, 253A, 256A, 257A, 25XA) - /291A, 29XA/</t>
  </si>
  <si>
    <t>68</t>
  </si>
  <si>
    <t>Krátkodobý finančný majetok bez krátkodobého finančného majetku v prepojených účtovných jednotkách (251A, 253A, 256A, 257A, 25XA) - /291A, 29XA/</t>
  </si>
  <si>
    <t>69</t>
  </si>
  <si>
    <t>Vlastné akcie a vlastné obchodné podiely (252)</t>
  </si>
  <si>
    <t>70</t>
  </si>
  <si>
    <t>Obstarávaný krátkodobý finančný majetok (259, 314A) - /291A/</t>
  </si>
  <si>
    <t>71</t>
  </si>
  <si>
    <t>Finančné účty r. 72 + r. 73</t>
  </si>
  <si>
    <t>72</t>
  </si>
  <si>
    <t>Peniaze (211, 213, 21X)</t>
  </si>
  <si>
    <t>73</t>
  </si>
  <si>
    <t>Účty v bankách (221A, 22X, +/- 261)</t>
  </si>
  <si>
    <t>74</t>
  </si>
  <si>
    <t>Časové rozlíšenie súčet (r. 75 až r. 78)</t>
  </si>
  <si>
    <t>75</t>
  </si>
  <si>
    <t>76</t>
  </si>
  <si>
    <t>77</t>
  </si>
  <si>
    <t>Príjmy budúcich období dlhodobé (385A)</t>
  </si>
  <si>
    <t>78</t>
  </si>
  <si>
    <t>Príjmy budúcich období krátkodobé (385A)</t>
  </si>
  <si>
    <t>STRANA PASÍV</t>
  </si>
  <si>
    <t>79</t>
  </si>
  <si>
    <t>SPOLU VLASTNÉ IMANIE A ZÁVÄZKY r. 80 + r. 101 + r. 141</t>
  </si>
  <si>
    <t>80</t>
  </si>
  <si>
    <t>Vlastné imanie r. 81 + r. 85 + r. 86 + r. 87 + r. 90 + r. 93 + r. 97 + r. 100</t>
  </si>
  <si>
    <t>81</t>
  </si>
  <si>
    <t>Základné imanie súčet (r. 82 až r. 84)</t>
  </si>
  <si>
    <t>82</t>
  </si>
  <si>
    <t>Základné imanie (411 alebo +/- 491)</t>
  </si>
  <si>
    <t>83</t>
  </si>
  <si>
    <t>Zmena základného imania +/- 419</t>
  </si>
  <si>
    <t>84</t>
  </si>
  <si>
    <t>85</t>
  </si>
  <si>
    <t>Emisné ážio (412)</t>
  </si>
  <si>
    <t>86</t>
  </si>
  <si>
    <t>87</t>
  </si>
  <si>
    <t>Zákonné rezervné fondy r. 88 + r. 89</t>
  </si>
  <si>
    <t>88</t>
  </si>
  <si>
    <t>Zákonný rezervný fond a nedeliteľný fond (417A, 418, 421A, 422)</t>
  </si>
  <si>
    <t>89</t>
  </si>
  <si>
    <t>Rezervný fond na vlastné akcie a vlastné podiely (417A, 421A)</t>
  </si>
  <si>
    <t>90</t>
  </si>
  <si>
    <t>Ostatné fondy zo zisku r. 91 + r. 92</t>
  </si>
  <si>
    <t>91</t>
  </si>
  <si>
    <t>Štatutárne fondy (423, 42X)</t>
  </si>
  <si>
    <t>92</t>
  </si>
  <si>
    <t>Ostatné fondy (427, 42X)</t>
  </si>
  <si>
    <t>93</t>
  </si>
  <si>
    <t>Oceňovacie rozdiely z precenenia súčet (r. 94 až r. 96)</t>
  </si>
  <si>
    <t>94</t>
  </si>
  <si>
    <t>Oceňovacie rozdiely z precenenia majetku a záväzkov (+/- 414)</t>
  </si>
  <si>
    <t>95</t>
  </si>
  <si>
    <t>96</t>
  </si>
  <si>
    <t>97</t>
  </si>
  <si>
    <t>Výsledok hospodárenia minulých rokov r. 98 + r. 99</t>
  </si>
  <si>
    <t>98</t>
  </si>
  <si>
    <t>99</t>
  </si>
  <si>
    <t>Výsledok hospodárenia za účtovné obdobie po zdanení /+-/ r. 01 - (r. 81 + r. 85 + r. 86 + r. 87 + r. 90 + r. 93 + r. 97 + r. 101 + r. 141)</t>
  </si>
  <si>
    <t>Záväzky r. 102 + r. 118 + r. 121 + r. 122 + r. 136 + r. 139 + r. 140</t>
  </si>
  <si>
    <t>Dlhodobé záväzky súčet (r. 103 + r. 107 až r. 117)</t>
  </si>
  <si>
    <t>Dlhodobé záväzky z obchodného styku súčet (r. 104 až r. 106)</t>
  </si>
  <si>
    <t>Záväzky z obchodného styku voči prepojeným účtovným jednotkám (321A, 475A, 476A)</t>
  </si>
  <si>
    <t>Záväzky z obchodného styku v rámci podielovej účasti okrem záväzkov voči prepojeným účtovným jednotkám (321A, 475A, 476A)</t>
  </si>
  <si>
    <t>Ostatné záväzky z obchodného styku (321A, 475A, 476A)</t>
  </si>
  <si>
    <t>Ostatné záväzky voči prepojeným účtovným jednotkám (471A, 47XA)</t>
  </si>
  <si>
    <t>Ostatné záväzky v rámci podielovej účasti okrem záväzkov voči prepojeným účtovným jednotkám (471A, 47XA)</t>
  </si>
  <si>
    <t>Ostatné dlhodobé záväzky (479A, 47XA)</t>
  </si>
  <si>
    <t>Záväzky zo sociálneho fondu (472)</t>
  </si>
  <si>
    <t>Iné dlhodobé záväzky (336A, 372A, 474A, 47XA)</t>
  </si>
  <si>
    <t>Dlhodobé záväzky z derivátových operácií (373A, 377A)</t>
  </si>
  <si>
    <t>Odložený daňový záväzok (481A)</t>
  </si>
  <si>
    <t>Dlhodobé rezervy r. 119 + r. 120</t>
  </si>
  <si>
    <t>Zákonné rezervy (451A)</t>
  </si>
  <si>
    <t>Ostatné rezervy (459A, 45XA)</t>
  </si>
  <si>
    <t>Dlhodobé bankové úvery (461A, 46XA)</t>
  </si>
  <si>
    <t>Krátkodobé záväzky súčet (r. 123 + r. 127 až r. 135)</t>
  </si>
  <si>
    <t>Záväzky z obchodného styku súčet (r. 124 až r. 126)</t>
  </si>
  <si>
    <t>Záväzky z obchodného styku voči prepojeným účtovným jednotkám (321A, 322A, 324A, 325A, 326A, 32XA, 475A, 476A, 478A, 47XA)</t>
  </si>
  <si>
    <t>Záväzky z obchodného styku v rámci podielovej účasti okrem záväzkov voči prepojeným účtovným jednotkám (321A, 322A, 324A, 325A, 326A, 32XA, 475A, 476A, 478A, 47XA)</t>
  </si>
  <si>
    <t>126</t>
  </si>
  <si>
    <t>Ostatné záväzky z obchodného styku (321A, 322A, 324A, 325A, 326A, 32XA, 475A, 476A, 478A, 47XA)</t>
  </si>
  <si>
    <t>127</t>
  </si>
  <si>
    <t>128</t>
  </si>
  <si>
    <t>Ostatné záväzky voči prepojeným účtovným jednotkám (361A, 36XA, 471A, 47XA)</t>
  </si>
  <si>
    <t>129</t>
  </si>
  <si>
    <t>Ostatné záväzky v rámci podielovej účasti okrem záväzkov voči prepojeným účtovným jednotkám (361A, 36XA, 471A, 47XA)</t>
  </si>
  <si>
    <t>130</t>
  </si>
  <si>
    <t>Záväzky voči spoločníkom a združeniu (364, 365, 366, 367, 368, 398A, 478A, 479A)</t>
  </si>
  <si>
    <t>131</t>
  </si>
  <si>
    <t>Záväzky voči zamestnancom (331, 333, 33X, 479A)</t>
  </si>
  <si>
    <t>132</t>
  </si>
  <si>
    <t>Záväzky zo sociálneho poistenia (336A)</t>
  </si>
  <si>
    <t>133</t>
  </si>
  <si>
    <t>Daňové záväzky a dotácie (341, 342, 343, 345, 346, 347, 34X)</t>
  </si>
  <si>
    <t>134</t>
  </si>
  <si>
    <t>Záväzky z derivátových operácií (373A, 377A)</t>
  </si>
  <si>
    <t>135</t>
  </si>
  <si>
    <t>Iné záväzky (372A, 379A, 474A, 475A, 479A, 47XA)</t>
  </si>
  <si>
    <t>136</t>
  </si>
  <si>
    <t>Krátkodobé rezervy r. 137 + r. 138</t>
  </si>
  <si>
    <t>137</t>
  </si>
  <si>
    <t>Zákonné rezervy (323A, 451A)</t>
  </si>
  <si>
    <t>138</t>
  </si>
  <si>
    <t>Ostatné rezervy (323A, 32X, 459A, 45XA)</t>
  </si>
  <si>
    <t>139</t>
  </si>
  <si>
    <t>Bežné bankové úvery (221A, 231, 232, 23X, 461A, 46XA)</t>
  </si>
  <si>
    <t>140</t>
  </si>
  <si>
    <t>Krátkodobé finančné výpomoci (241, 249, 24X, 473A, /-/255A)</t>
  </si>
  <si>
    <t>141</t>
  </si>
  <si>
    <t>Časové rozlíšenie súčet (r. 142 až r. 145)</t>
  </si>
  <si>
    <t>142</t>
  </si>
  <si>
    <t>Výdavky budúcich období dlhodobé (383A)</t>
  </si>
  <si>
    <t>143</t>
  </si>
  <si>
    <t>Výdavky budúcich období krátkodobé (383A)</t>
  </si>
  <si>
    <t>144</t>
  </si>
  <si>
    <t>145</t>
  </si>
  <si>
    <t>Čistý obrat (časť účt. tr. 6 podľa zákona)</t>
  </si>
  <si>
    <t>Výnosy z hospodárskej činnosti spolu súčet (r. 03 až r. 09)</t>
  </si>
  <si>
    <t>Tržby z predaja tovaru (604, 607)</t>
  </si>
  <si>
    <t>Tržby z predaja vlastných výrobkov (601)</t>
  </si>
  <si>
    <t>Tržby z predaja služieb (602, 606)</t>
  </si>
  <si>
    <t>Zmeny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</si>
  <si>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</si>
  <si>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</si>
  <si>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</si>
  <si>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r. 11 + r. 12 + r. 13 + r.14 + r. 15 + r. 20 + r. 21 + r. 24 + r. 25 + r. 26</t>
  </si>
  <si>
    <t>Náklady vynaložené na obstaranie predaného tovaru (504, 507)</t>
  </si>
  <si>
    <t>Spotreba materiálu, energie a ostatných neskladovateľných dodávok (501, 502, 503)</t>
  </si>
  <si>
    <t>Opravné položky k zásobám (+/-) (505)</t>
  </si>
  <si>
    <t>Služby (účtová skupina 51)</t>
  </si>
  <si>
    <t>Osobné náklady (r. 16 až r. 19)</t>
  </si>
  <si>
    <t>Mzdové náklady (521, 522)</t>
  </si>
  <si>
    <t>Odmeny členom orgánov spoločnosti a družstva (523)</t>
  </si>
  <si>
    <t>Náklady na sociálne poistenie (524, 525, 526)</t>
  </si>
  <si>
    <t>Sociálne náklady (527, 528)</t>
  </si>
  <si>
    <t>Dane a poplatky (účtová skupina 53)</t>
  </si>
  <si>
    <t>Odpisy a opravné položky k dlhodobému nehmotnému majetku a dlhodobému hmotnému majetku (r. 22 + r. 23)</t>
  </si>
  <si>
    <t>Odpisy dlhodobého nehmotného majetku a dlhodobého hmotného majetku (551)</t>
  </si>
  <si>
    <t>Opravné položky k dlhodobému nehmotnému majetku a dlhodobému hmotnému majetku (+/-) (553)</t>
  </si>
  <si>
    <t>Zostatková cena predaného dlhodobého majetku a predaného materiálu (541, 542)</t>
  </si>
  <si>
    <t>Opravné položky k pohľadávkam (+/-) (547)</t>
  </si>
  <si>
    <t>Ostatné náklady na hospodársku činnosť (543, 544, 545, 546, 548, 549, 555, 557)</t>
  </si>
  <si>
    <t>Výsledok hospodárenia z hospodárskej činnosti (+/-) (r. 02 - r. 10)</t>
  </si>
  <si>
    <t>Pridaná hodnota (r. 03 + r. 04 + r. 05 + r. 06 + r. 07) - (r. 11 + r. 12 + r. 13 + r. 14)</t>
  </si>
  <si>
    <t>Výnosy z finančnej činnosti spolu r. 30 + r. 31 + r. 35 + r. 39 + r. 42 + r. 43 + r. 44</t>
  </si>
  <si>
    <t>Tržby z predaja cenných papierov a podielov (661)</t>
  </si>
  <si>
    <t>Výnosy z dlhodobého finančného majetku súčet (r. 32 až r. 34)</t>
  </si>
  <si>
    <t>Výnosy z cenných papierov a podielov od prepojených účtovných jednotiek (665A)</t>
  </si>
  <si>
    <t>Výnosy z cenných papierov a podielov v podielovej účasti okrem výnosov prepojených účtovných jednotiek (665A)</t>
  </si>
  <si>
    <t>Ostatné výnosy z cenných papierov a podielov (665A)</t>
  </si>
  <si>
    <t>Výnosy z krátkodobého finančného majetku súčet (r. 36 až r. 38)</t>
  </si>
  <si>
    <t>Výnosy z krátkodobého finančného majetku od prepojených účtovných jednotiek (666A)</t>
  </si>
  <si>
    <t>Výnosy z krátkodobého finančného majetku v podielovej účasti okrem výnosov prepojených účtovných jednotiek (666A)</t>
  </si>
  <si>
    <t>Ostatné výnosy z krátkodobého finančného majetku (666A)</t>
  </si>
  <si>
    <t>Výnosové úroky (r. 40 + r. 41)</t>
  </si>
  <si>
    <t>Výnosové úroky od prepojených účtovných jednotiek (662A)</t>
  </si>
  <si>
    <t>Ostatné výnosové úroky (662A)</t>
  </si>
  <si>
    <t>Kurzové zisky (663)</t>
  </si>
  <si>
    <t>Výnosy z precenenia cenných papierov a výnosy z derivátových operácií (664, 667)</t>
  </si>
  <si>
    <t>Ostatné výnosy z finančnej činnosti (668)</t>
  </si>
  <si>
    <t>Náklady na finančnú činnosť spolu r. 46 + r. 47 + r. 48 + r. 49 + r. 52 + r. 53 + r. 54</t>
  </si>
  <si>
    <t>Predané cenné papiere a podiely (561)</t>
  </si>
  <si>
    <t>Náklady na krátkodobý finančný majetok (566)</t>
  </si>
  <si>
    <t>Opravné položky k finančnému majetku (+/-) (565)</t>
  </si>
  <si>
    <t>Nákladové úroky (r. 50 + r. 51)</t>
  </si>
  <si>
    <t>Nákladové úroky pre prepojené účtovné jednotky (562A)</t>
  </si>
  <si>
    <t>Ostatné nákladové úroky (562A</t>
  </si>
  <si>
    <t>Kurzové straty (563)</t>
  </si>
  <si>
    <t>Náklady na precenenie cenných papierov a náklady na derivátové operácie (564, 567)</t>
  </si>
  <si>
    <t>Ostatné náklady na finančnú činnosť (568, 569)</t>
  </si>
  <si>
    <t>Výsledok hospodárenia z finančnej činnosti (+/-) (r. 29 - r. 45)</t>
  </si>
  <si>
    <t>Výsledok hospodárenia za účtovné obdobie pred zdanením (+/-) (r. 27 + r. 55)</t>
  </si>
  <si>
    <t>Daň z príjmov (r. 58 + r. 59)</t>
  </si>
  <si>
    <t>Daň z príjmov splatná (591, 595)</t>
  </si>
  <si>
    <t>Daň z príjmov odložená (+/-) (592)</t>
  </si>
  <si>
    <t>Prevod podielov na výsledku hospodárenia spoločníkom (+/- 596)</t>
  </si>
  <si>
    <t>Výsledok hospodárenia za účtovné obdobie po zdanení (+/-) (r. 56 - r. 57 - r. 60)</t>
  </si>
  <si>
    <t>Rentabilita nákladov v %</t>
  </si>
  <si>
    <t>Celková zadĺženosť aktív v %</t>
  </si>
  <si>
    <t>ROK</t>
  </si>
  <si>
    <t>2014 a 2015 a 2016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</si>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</sst>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Fill="1"/>
    <xf numFmtId="0" fontId="6" fillId="0" borderId="0" xfId="0" applyFont="1"/>
    <xf numFmtId="0" fontId="0" fillId="0" borderId="0" xfId="0" applyFont="1"/>
    <xf numFmtId="49" fontId="7" fillId="2" borderId="1" xfId="2" applyNumberFormat="1" applyFont="1" applyFill="1" applyBorder="1" applyAlignment="1" applyProtection="1">
      <alignment vertical="center"/>
      <protection hidden="1"/>
    </xf>
    <xf numFmtId="0" fontId="7" fillId="2" borderId="1" xfId="2" applyFont="1" applyFill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10" fontId="6" fillId="0" borderId="1" xfId="0" applyNumberFormat="1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0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9" fillId="0" borderId="0" xfId="0" applyNumberFormat="1" applyFont="1"/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3" fontId="9" fillId="5" borderId="1" xfId="0" applyNumberFormat="1" applyFont="1" applyFill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49" fontId="10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14" fontId="3" fillId="0" borderId="0" xfId="0" applyNumberFormat="1" applyFont="1"/>
    <xf numFmtId="0" fontId="4" fillId="0" borderId="0" xfId="0" applyFont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3" xfId="0" applyNumberFormat="1" applyFont="1" applyBorder="1" applyAlignment="1" applyProtection="1">
      <alignment vertical="center" wrapText="1"/>
      <protection locked="0"/>
    </xf>
    <xf numFmtId="49" fontId="0" fillId="0" borderId="4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</cellXfs>
  <cellStyles count="3">
    <cellStyle name="Normálna" xfId="0" builtinId="0"/>
    <cellStyle name="normálne_Projekt" xfId="2" xr:uid="{00000000-0005-0000-0000-000001000000}"/>
    <cellStyle name="normální_List1" xfId="1" xr:uid="{00000000-0005-0000-0000-000002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zoomScaleNormal="100" workbookViewId="0">
      <selection activeCell="F45" sqref="F45"/>
    </sheetView>
  </sheetViews>
  <sheetFormatPr defaultRowHeight="12.75" x14ac:dyDescent="0.2"/>
  <cols>
    <col min="1" max="1" width="31.140625" style="1" customWidth="1"/>
    <col min="2" max="4" width="16.7109375" style="1" customWidth="1"/>
    <col min="5" max="5" width="12.85546875" style="1" customWidth="1"/>
    <col min="6" max="6" width="9.140625" style="1"/>
    <col min="7" max="7" width="10.7109375" style="1" customWidth="1"/>
    <col min="8" max="13" width="10.7109375" style="1" hidden="1" customWidth="1"/>
    <col min="14" max="15" width="10.7109375" style="1" customWidth="1"/>
    <col min="16" max="16384" width="9.140625" style="1"/>
  </cols>
  <sheetData>
    <row r="1" spans="1:11" x14ac:dyDescent="0.2">
      <c r="A1" s="10"/>
      <c r="H1" s="2"/>
    </row>
    <row r="2" spans="1:11" x14ac:dyDescent="0.2">
      <c r="H2" s="2"/>
    </row>
    <row r="3" spans="1:11" ht="15" x14ac:dyDescent="0.25">
      <c r="A3" s="11" t="s">
        <v>114</v>
      </c>
      <c r="B3" s="12"/>
      <c r="C3" s="12"/>
      <c r="D3" s="12"/>
      <c r="E3" s="12"/>
      <c r="H3" s="2">
        <v>2014</v>
      </c>
    </row>
    <row r="4" spans="1:11" ht="15" x14ac:dyDescent="0.25">
      <c r="A4" s="12"/>
      <c r="B4" s="12"/>
      <c r="C4" s="12"/>
      <c r="D4" s="12"/>
      <c r="E4" s="12"/>
      <c r="H4" s="8">
        <v>2015</v>
      </c>
    </row>
    <row r="5" spans="1:11" ht="15" x14ac:dyDescent="0.25">
      <c r="A5" s="12"/>
      <c r="B5" s="12"/>
      <c r="C5" s="12"/>
      <c r="D5" s="12"/>
      <c r="E5" s="12"/>
    </row>
    <row r="6" spans="1:11" ht="15" customHeight="1" x14ac:dyDescent="0.2">
      <c r="A6" s="13" t="s">
        <v>108</v>
      </c>
      <c r="B6" s="61"/>
      <c r="C6" s="62"/>
      <c r="D6" s="62"/>
      <c r="E6" s="63"/>
    </row>
    <row r="7" spans="1:11" ht="15" customHeight="1" x14ac:dyDescent="0.2">
      <c r="A7" s="14" t="s">
        <v>109</v>
      </c>
      <c r="B7" s="64"/>
      <c r="C7" s="65"/>
      <c r="D7" s="65"/>
      <c r="E7" s="66"/>
    </row>
    <row r="8" spans="1:11" ht="33" customHeight="1" x14ac:dyDescent="0.2">
      <c r="A8" s="14" t="s">
        <v>110</v>
      </c>
      <c r="B8" s="67"/>
      <c r="C8" s="68"/>
      <c r="D8" s="68"/>
      <c r="E8" s="69"/>
    </row>
    <row r="9" spans="1:11" ht="15" customHeight="1" x14ac:dyDescent="0.2">
      <c r="A9" s="14" t="s">
        <v>111</v>
      </c>
      <c r="B9" s="60" t="s">
        <v>363</v>
      </c>
      <c r="C9" s="60"/>
      <c r="D9" s="60"/>
      <c r="E9" s="60"/>
      <c r="K9" s="54" t="s">
        <v>361</v>
      </c>
    </row>
    <row r="10" spans="1:11" ht="15" customHeight="1" x14ac:dyDescent="0.2">
      <c r="A10" s="14" t="s">
        <v>112</v>
      </c>
      <c r="B10" s="60" t="s">
        <v>363</v>
      </c>
      <c r="C10" s="60"/>
      <c r="D10" s="60"/>
      <c r="E10" s="60"/>
      <c r="K10" s="55">
        <f ca="1">TODAY()</f>
        <v>45741</v>
      </c>
    </row>
    <row r="11" spans="1:11" ht="15" customHeight="1" x14ac:dyDescent="0.2">
      <c r="A11" s="14" t="s">
        <v>113</v>
      </c>
      <c r="B11" s="60" t="s">
        <v>363</v>
      </c>
      <c r="C11" s="60"/>
      <c r="D11" s="60"/>
      <c r="E11" s="60"/>
      <c r="K11" s="58">
        <v>43466</v>
      </c>
    </row>
    <row r="12" spans="1:11" ht="15" x14ac:dyDescent="0.2">
      <c r="A12" s="15"/>
      <c r="B12" s="16"/>
      <c r="C12" s="16"/>
      <c r="D12" s="16"/>
      <c r="E12" s="16"/>
    </row>
    <row r="13" spans="1:11" ht="15" x14ac:dyDescent="0.2">
      <c r="A13" s="15"/>
      <c r="B13" s="16"/>
      <c r="C13" s="16"/>
      <c r="D13" s="16"/>
      <c r="E13" s="16"/>
    </row>
    <row r="14" spans="1:11" ht="29.25" customHeight="1" x14ac:dyDescent="0.2">
      <c r="A14" s="57" t="str">
        <f>IF(B14="","Zadajte rok na hárku Výkazy","Rok")</f>
        <v>Zadajte rok na hárku Výkazy</v>
      </c>
      <c r="B14" s="56" t="str">
        <f>IF(Výkazy!C2="","",TRANSPOSE(Výkazy!C2))</f>
        <v/>
      </c>
      <c r="C14" s="16"/>
      <c r="D14" s="16"/>
      <c r="E14" s="16"/>
    </row>
    <row r="15" spans="1:11" ht="15" x14ac:dyDescent="0.2">
      <c r="A15" s="15"/>
      <c r="B15" s="16"/>
      <c r="C15" s="16"/>
      <c r="D15" s="16"/>
      <c r="E15" s="16"/>
    </row>
    <row r="16" spans="1:11" ht="15" x14ac:dyDescent="0.25">
      <c r="A16" s="12"/>
      <c r="B16" s="12"/>
      <c r="C16" s="12"/>
      <c r="D16" s="12"/>
      <c r="E16" s="12"/>
    </row>
    <row r="17" spans="1:13" ht="15" x14ac:dyDescent="0.25">
      <c r="A17" s="12"/>
      <c r="B17" s="12"/>
      <c r="C17" s="12"/>
      <c r="D17" s="12"/>
      <c r="E17" s="12"/>
      <c r="H17" s="4">
        <v>2013</v>
      </c>
      <c r="I17" s="4">
        <v>2013</v>
      </c>
      <c r="J17" s="6">
        <v>2013</v>
      </c>
      <c r="K17" s="9" t="s">
        <v>360</v>
      </c>
      <c r="L17" s="9" t="s">
        <v>360</v>
      </c>
      <c r="M17" s="6" t="s">
        <v>360</v>
      </c>
    </row>
    <row r="18" spans="1:13" ht="28.5" customHeight="1" x14ac:dyDescent="0.25">
      <c r="A18" s="17" t="s">
        <v>357</v>
      </c>
      <c r="B18" s="18" t="str">
        <f>IF(B14=2013,I18,IF(OR(B14=2014,B14=2015,B14=2016,B14=2017,B14=2018,B14=2019,B14=2020,B14=2021,B14=2022,B14=2023),L18,""))</f>
        <v/>
      </c>
      <c r="C18" s="19" t="str">
        <f>IF(B14=2013,J18,IF(OR(B14=2014,B14=2015,B14=2016,B14=2017,B14=2018,B14=2019,B14=2020,B14=2021,B14=2022,B14=2023),M18,""))</f>
        <v/>
      </c>
      <c r="D18" s="12"/>
      <c r="E18" s="12"/>
      <c r="H18" s="5"/>
      <c r="I18" s="7"/>
      <c r="J18" s="3"/>
      <c r="K18" s="3" t="e">
        <f>Výkazy!C213/Výkazy!C221</f>
        <v>#DIV/0!</v>
      </c>
      <c r="L18" s="7" t="str">
        <f>IFERROR(K18,"")</f>
        <v/>
      </c>
      <c r="M18" s="3" t="str">
        <f>IF(L18="","",IF(L18&gt;0.1%,"SPLNENÉ","NESPLNENÉ"))</f>
        <v/>
      </c>
    </row>
    <row r="19" spans="1:13" ht="28.5" customHeight="1" x14ac:dyDescent="0.25">
      <c r="A19" s="17" t="s">
        <v>358</v>
      </c>
      <c r="B19" s="20" t="str">
        <f>IF(B14=2013,I19,IF(OR(B14=2014,B14=2015,B14=2016,B14=2017,B14=2018,B14=2019,B14=2020,B14=2021,B14=2022,B14=2023),L19,""))</f>
        <v/>
      </c>
      <c r="C19" s="19" t="str">
        <f>IF(B14=2013,J19,IF(OR(B14=2014,B14=2015,B14=2016,B14=2017,B14=2018,B14=2019,B14=2020,B14=2021,B14=2022,B14=2023),M19,""))</f>
        <v/>
      </c>
      <c r="D19" s="12"/>
      <c r="E19" s="12"/>
      <c r="H19" s="3"/>
      <c r="I19" s="7"/>
      <c r="J19" s="3"/>
      <c r="K19" s="3" t="e">
        <f>Výkazy!C108/Výkazy!C6</f>
        <v>#DIV/0!</v>
      </c>
      <c r="L19" s="7" t="str">
        <f>IFERROR(K19,"")</f>
        <v/>
      </c>
      <c r="M19" s="3" t="str">
        <f>IF(L19="","",IF(L19&lt;=80%,"SPLNENÉ","NESPLNENÉ"))</f>
        <v/>
      </c>
    </row>
    <row r="22" spans="1:13" x14ac:dyDescent="0.2">
      <c r="A22" s="59" t="str">
        <f ca="1">IF(AND(B14=2018,K10&lt;K11),"preukázanie splnenia kritérií ekonomickej životaschopnosti za rok 2018 je možné až v roku 2019","")</f>
        <v/>
      </c>
      <c r="B22" s="59"/>
      <c r="C22" s="59"/>
      <c r="D22" s="59"/>
      <c r="E22" s="59"/>
    </row>
  </sheetData>
  <protectedRanges>
    <protectedRange sqref="E9:E15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4">
    <cfRule type="cellIs" dxfId="7" priority="4" operator="equal">
      <formula>"Zadajte rok na hárku Výkazy"</formula>
    </cfRule>
  </conditionalFormatting>
  <conditionalFormatting sqref="B14">
    <cfRule type="cellIs" dxfId="6" priority="3" operator="equal">
      <formula>""</formula>
    </cfRule>
  </conditionalFormatting>
  <conditionalFormatting sqref="A22:E22">
    <cfRule type="cellIs" dxfId="5" priority="2" operator="equal">
      <formula>"rozdielne zadané roky na hárkoch Kritéria a Výkazy 2014 a 2015"</formula>
    </cfRule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orientation="portrait" horizontalDpi="4294967293" verticalDpi="4294967293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1"/>
  <sheetViews>
    <sheetView tabSelected="1" zoomScaleNormal="100" workbookViewId="0">
      <selection activeCell="C3" sqref="C3"/>
    </sheetView>
  </sheetViews>
  <sheetFormatPr defaultRowHeight="15" x14ac:dyDescent="0.25"/>
  <cols>
    <col min="1" max="1" width="7.7109375" style="12" customWidth="1"/>
    <col min="2" max="2" width="81.5703125" style="12" customWidth="1"/>
    <col min="3" max="3" width="11.42578125" style="24" customWidth="1"/>
    <col min="4" max="4" width="13.28515625" style="12" hidden="1" customWidth="1"/>
    <col min="5" max="5" width="9.140625" style="12" hidden="1" customWidth="1"/>
    <col min="6" max="6" width="0" style="12" hidden="1" customWidth="1"/>
    <col min="7" max="16384" width="9.140625" style="12"/>
  </cols>
  <sheetData>
    <row r="1" spans="1:5" x14ac:dyDescent="0.25">
      <c r="A1" s="21" t="s">
        <v>362</v>
      </c>
      <c r="B1" s="22"/>
      <c r="C1" s="23" t="s">
        <v>359</v>
      </c>
    </row>
    <row r="2" spans="1:5" x14ac:dyDescent="0.25">
      <c r="A2" s="25"/>
      <c r="B2" s="71" t="str">
        <f>IF(C2="","vyberte rok",IF(AND(Kritéria!K10&lt;Kritéria!K11,C2=2018),"preukázanie kritérií za rok 2018 je možné až v roku 2019",""))</f>
        <v>vyberte rok</v>
      </c>
      <c r="C2" s="26"/>
      <c r="E2" s="12">
        <v>2015</v>
      </c>
    </row>
    <row r="3" spans="1:5" x14ac:dyDescent="0.25">
      <c r="A3" s="25"/>
      <c r="B3" s="27"/>
      <c r="C3" s="28"/>
      <c r="E3" s="12">
        <v>2016</v>
      </c>
    </row>
    <row r="4" spans="1:5" x14ac:dyDescent="0.25">
      <c r="A4" s="70" t="s">
        <v>115</v>
      </c>
      <c r="B4" s="70"/>
      <c r="C4" s="70"/>
      <c r="E4" s="12">
        <v>2017</v>
      </c>
    </row>
    <row r="5" spans="1:5" ht="24" x14ac:dyDescent="0.25">
      <c r="A5" s="29" t="s">
        <v>44</v>
      </c>
      <c r="B5" s="30" t="s">
        <v>116</v>
      </c>
      <c r="C5" s="31"/>
      <c r="E5" s="12">
        <v>2018</v>
      </c>
    </row>
    <row r="6" spans="1:5" x14ac:dyDescent="0.25">
      <c r="A6" s="32" t="s">
        <v>46</v>
      </c>
      <c r="B6" s="33" t="s">
        <v>117</v>
      </c>
      <c r="C6" s="34">
        <f>C7+C38+C79</f>
        <v>0</v>
      </c>
      <c r="E6" s="12">
        <v>2019</v>
      </c>
    </row>
    <row r="7" spans="1:5" x14ac:dyDescent="0.25">
      <c r="A7" s="32" t="s">
        <v>47</v>
      </c>
      <c r="B7" s="33" t="s">
        <v>118</v>
      </c>
      <c r="C7" s="34">
        <f>C8+C16+C26</f>
        <v>0</v>
      </c>
      <c r="E7" s="12">
        <v>2020</v>
      </c>
    </row>
    <row r="8" spans="1:5" x14ac:dyDescent="0.25">
      <c r="A8" s="32" t="s">
        <v>48</v>
      </c>
      <c r="B8" s="33" t="s">
        <v>119</v>
      </c>
      <c r="C8" s="34">
        <f>SUM(C9:C15)</f>
        <v>0</v>
      </c>
      <c r="E8" s="12">
        <v>2021</v>
      </c>
    </row>
    <row r="9" spans="1:5" x14ac:dyDescent="0.25">
      <c r="A9" s="35" t="s">
        <v>49</v>
      </c>
      <c r="B9" s="36" t="s">
        <v>120</v>
      </c>
      <c r="C9" s="37"/>
      <c r="E9" s="12">
        <v>2022</v>
      </c>
    </row>
    <row r="10" spans="1:5" x14ac:dyDescent="0.25">
      <c r="A10" s="35" t="s">
        <v>50</v>
      </c>
      <c r="B10" s="36" t="s">
        <v>121</v>
      </c>
      <c r="C10" s="37"/>
      <c r="E10" s="12">
        <v>2023</v>
      </c>
    </row>
    <row r="11" spans="1:5" x14ac:dyDescent="0.25">
      <c r="A11" s="35" t="s">
        <v>51</v>
      </c>
      <c r="B11" s="36" t="s">
        <v>122</v>
      </c>
      <c r="C11" s="37"/>
      <c r="E11" s="12">
        <v>2024</v>
      </c>
    </row>
    <row r="12" spans="1:5" x14ac:dyDescent="0.25">
      <c r="A12" s="35" t="s">
        <v>52</v>
      </c>
      <c r="B12" s="36" t="s">
        <v>0</v>
      </c>
      <c r="C12" s="37"/>
      <c r="E12" s="12">
        <v>2025</v>
      </c>
    </row>
    <row r="13" spans="1:5" x14ac:dyDescent="0.25">
      <c r="A13" s="35" t="s">
        <v>53</v>
      </c>
      <c r="B13" s="36" t="s">
        <v>123</v>
      </c>
      <c r="C13" s="37"/>
      <c r="E13" s="12">
        <v>2026</v>
      </c>
    </row>
    <row r="14" spans="1:5" x14ac:dyDescent="0.25">
      <c r="A14" s="35" t="s">
        <v>54</v>
      </c>
      <c r="B14" s="36" t="s">
        <v>124</v>
      </c>
      <c r="C14" s="37"/>
    </row>
    <row r="15" spans="1:5" x14ac:dyDescent="0.25">
      <c r="A15" s="35" t="s">
        <v>55</v>
      </c>
      <c r="B15" s="36" t="s">
        <v>125</v>
      </c>
      <c r="C15" s="37"/>
    </row>
    <row r="16" spans="1:5" x14ac:dyDescent="0.25">
      <c r="A16" s="38" t="s">
        <v>56</v>
      </c>
      <c r="B16" s="33" t="s">
        <v>126</v>
      </c>
      <c r="C16" s="34">
        <f>SUM(C17:C25)</f>
        <v>0</v>
      </c>
    </row>
    <row r="17" spans="1:3" x14ac:dyDescent="0.25">
      <c r="A17" s="35" t="s">
        <v>57</v>
      </c>
      <c r="B17" s="36" t="s">
        <v>127</v>
      </c>
      <c r="C17" s="37"/>
    </row>
    <row r="18" spans="1:3" x14ac:dyDescent="0.25">
      <c r="A18" s="35" t="s">
        <v>58</v>
      </c>
      <c r="B18" s="36" t="s">
        <v>128</v>
      </c>
      <c r="C18" s="37"/>
    </row>
    <row r="19" spans="1:3" x14ac:dyDescent="0.25">
      <c r="A19" s="35" t="s">
        <v>59</v>
      </c>
      <c r="B19" s="36" t="s">
        <v>129</v>
      </c>
      <c r="C19" s="37"/>
    </row>
    <row r="20" spans="1:3" x14ac:dyDescent="0.25">
      <c r="A20" s="35" t="s">
        <v>60</v>
      </c>
      <c r="B20" s="36" t="s">
        <v>1</v>
      </c>
      <c r="C20" s="37"/>
    </row>
    <row r="21" spans="1:3" x14ac:dyDescent="0.25">
      <c r="A21" s="35" t="s">
        <v>61</v>
      </c>
      <c r="B21" s="36" t="s">
        <v>130</v>
      </c>
      <c r="C21" s="37"/>
    </row>
    <row r="22" spans="1:3" x14ac:dyDescent="0.25">
      <c r="A22" s="35" t="s">
        <v>62</v>
      </c>
      <c r="B22" s="36" t="s">
        <v>2</v>
      </c>
      <c r="C22" s="37"/>
    </row>
    <row r="23" spans="1:3" x14ac:dyDescent="0.25">
      <c r="A23" s="35" t="s">
        <v>63</v>
      </c>
      <c r="B23" s="36" t="s">
        <v>131</v>
      </c>
      <c r="C23" s="37"/>
    </row>
    <row r="24" spans="1:3" x14ac:dyDescent="0.25">
      <c r="A24" s="35" t="s">
        <v>64</v>
      </c>
      <c r="B24" s="36" t="s">
        <v>132</v>
      </c>
      <c r="C24" s="37"/>
    </row>
    <row r="25" spans="1:3" x14ac:dyDescent="0.25">
      <c r="A25" s="35" t="s">
        <v>65</v>
      </c>
      <c r="B25" s="36" t="s">
        <v>133</v>
      </c>
      <c r="C25" s="37"/>
    </row>
    <row r="26" spans="1:3" x14ac:dyDescent="0.25">
      <c r="A26" s="38" t="s">
        <v>66</v>
      </c>
      <c r="B26" s="33" t="s">
        <v>134</v>
      </c>
      <c r="C26" s="34">
        <f>SUM(C27:C37)</f>
        <v>0</v>
      </c>
    </row>
    <row r="27" spans="1:3" x14ac:dyDescent="0.25">
      <c r="A27" s="35" t="s">
        <v>67</v>
      </c>
      <c r="B27" s="36" t="s">
        <v>135</v>
      </c>
      <c r="C27" s="37"/>
    </row>
    <row r="28" spans="1:3" ht="24" x14ac:dyDescent="0.25">
      <c r="A28" s="35" t="s">
        <v>68</v>
      </c>
      <c r="B28" s="36" t="s">
        <v>136</v>
      </c>
      <c r="C28" s="37"/>
    </row>
    <row r="29" spans="1:3" x14ac:dyDescent="0.25">
      <c r="A29" s="35" t="s">
        <v>69</v>
      </c>
      <c r="B29" s="36" t="s">
        <v>137</v>
      </c>
      <c r="C29" s="37"/>
    </row>
    <row r="30" spans="1:3" x14ac:dyDescent="0.25">
      <c r="A30" s="35" t="s">
        <v>70</v>
      </c>
      <c r="B30" s="36" t="s">
        <v>138</v>
      </c>
      <c r="C30" s="37"/>
    </row>
    <row r="31" spans="1:3" x14ac:dyDescent="0.25">
      <c r="A31" s="35" t="s">
        <v>71</v>
      </c>
      <c r="B31" s="36" t="s">
        <v>139</v>
      </c>
      <c r="C31" s="37"/>
    </row>
    <row r="32" spans="1:3" x14ac:dyDescent="0.25">
      <c r="A32" s="35" t="s">
        <v>72</v>
      </c>
      <c r="B32" s="36" t="s">
        <v>140</v>
      </c>
      <c r="C32" s="37"/>
    </row>
    <row r="33" spans="1:3" x14ac:dyDescent="0.25">
      <c r="A33" s="35" t="s">
        <v>73</v>
      </c>
      <c r="B33" s="36" t="s">
        <v>141</v>
      </c>
      <c r="C33" s="37"/>
    </row>
    <row r="34" spans="1:3" ht="24" x14ac:dyDescent="0.25">
      <c r="A34" s="35" t="s">
        <v>74</v>
      </c>
      <c r="B34" s="36" t="s">
        <v>142</v>
      </c>
      <c r="C34" s="37"/>
    </row>
    <row r="35" spans="1:3" x14ac:dyDescent="0.25">
      <c r="A35" s="35" t="s">
        <v>75</v>
      </c>
      <c r="B35" s="36" t="s">
        <v>143</v>
      </c>
      <c r="C35" s="37"/>
    </row>
    <row r="36" spans="1:3" x14ac:dyDescent="0.25">
      <c r="A36" s="35" t="s">
        <v>76</v>
      </c>
      <c r="B36" s="36" t="s">
        <v>144</v>
      </c>
      <c r="C36" s="37"/>
    </row>
    <row r="37" spans="1:3" x14ac:dyDescent="0.25">
      <c r="A37" s="35" t="s">
        <v>77</v>
      </c>
      <c r="B37" s="36" t="s">
        <v>145</v>
      </c>
      <c r="C37" s="37"/>
    </row>
    <row r="38" spans="1:3" x14ac:dyDescent="0.25">
      <c r="A38" s="38" t="s">
        <v>78</v>
      </c>
      <c r="B38" s="33" t="s">
        <v>146</v>
      </c>
      <c r="C38" s="34">
        <f>C39+C46+C58+C71+C76</f>
        <v>0</v>
      </c>
    </row>
    <row r="39" spans="1:3" x14ac:dyDescent="0.25">
      <c r="A39" s="38" t="s">
        <v>79</v>
      </c>
      <c r="B39" s="33" t="s">
        <v>147</v>
      </c>
      <c r="C39" s="34">
        <f>SUM(C40:C45)</f>
        <v>0</v>
      </c>
    </row>
    <row r="40" spans="1:3" x14ac:dyDescent="0.25">
      <c r="A40" s="35" t="s">
        <v>80</v>
      </c>
      <c r="B40" s="36" t="s">
        <v>3</v>
      </c>
      <c r="C40" s="37"/>
    </row>
    <row r="41" spans="1:3" x14ac:dyDescent="0.25">
      <c r="A41" s="35" t="s">
        <v>81</v>
      </c>
      <c r="B41" s="36" t="s">
        <v>148</v>
      </c>
      <c r="C41" s="37"/>
    </row>
    <row r="42" spans="1:3" x14ac:dyDescent="0.25">
      <c r="A42" s="35" t="s">
        <v>82</v>
      </c>
      <c r="B42" s="36" t="s">
        <v>149</v>
      </c>
      <c r="C42" s="37"/>
    </row>
    <row r="43" spans="1:3" x14ac:dyDescent="0.25">
      <c r="A43" s="35" t="s">
        <v>83</v>
      </c>
      <c r="B43" s="36" t="s">
        <v>150</v>
      </c>
      <c r="C43" s="37"/>
    </row>
    <row r="44" spans="1:3" x14ac:dyDescent="0.25">
      <c r="A44" s="35" t="s">
        <v>84</v>
      </c>
      <c r="B44" s="36" t="s">
        <v>151</v>
      </c>
      <c r="C44" s="37"/>
    </row>
    <row r="45" spans="1:3" x14ac:dyDescent="0.25">
      <c r="A45" s="35" t="s">
        <v>85</v>
      </c>
      <c r="B45" s="36" t="s">
        <v>152</v>
      </c>
      <c r="C45" s="37"/>
    </row>
    <row r="46" spans="1:3" x14ac:dyDescent="0.25">
      <c r="A46" s="38" t="s">
        <v>86</v>
      </c>
      <c r="B46" s="33" t="s">
        <v>153</v>
      </c>
      <c r="C46" s="34">
        <f>C47+SUM(C51:C57)</f>
        <v>0</v>
      </c>
    </row>
    <row r="47" spans="1:3" x14ac:dyDescent="0.25">
      <c r="A47" s="38" t="s">
        <v>87</v>
      </c>
      <c r="B47" s="33" t="s">
        <v>154</v>
      </c>
      <c r="C47" s="34">
        <f>SUM(C48:C50)</f>
        <v>0</v>
      </c>
    </row>
    <row r="48" spans="1:3" ht="24" x14ac:dyDescent="0.25">
      <c r="A48" s="35" t="s">
        <v>88</v>
      </c>
      <c r="B48" s="36" t="s">
        <v>155</v>
      </c>
      <c r="C48" s="37"/>
    </row>
    <row r="49" spans="1:3" ht="24" x14ac:dyDescent="0.25">
      <c r="A49" s="35" t="s">
        <v>89</v>
      </c>
      <c r="B49" s="36" t="s">
        <v>156</v>
      </c>
      <c r="C49" s="37"/>
    </row>
    <row r="50" spans="1:3" x14ac:dyDescent="0.25">
      <c r="A50" s="35" t="s">
        <v>90</v>
      </c>
      <c r="B50" s="36" t="s">
        <v>157</v>
      </c>
      <c r="C50" s="37"/>
    </row>
    <row r="51" spans="1:3" x14ac:dyDescent="0.25">
      <c r="A51" s="35" t="s">
        <v>91</v>
      </c>
      <c r="B51" s="36" t="s">
        <v>4</v>
      </c>
      <c r="C51" s="37"/>
    </row>
    <row r="52" spans="1:3" x14ac:dyDescent="0.25">
      <c r="A52" s="35" t="s">
        <v>92</v>
      </c>
      <c r="B52" s="36" t="s">
        <v>158</v>
      </c>
      <c r="C52" s="37"/>
    </row>
    <row r="53" spans="1:3" ht="24" x14ac:dyDescent="0.25">
      <c r="A53" s="35" t="s">
        <v>93</v>
      </c>
      <c r="B53" s="36" t="s">
        <v>159</v>
      </c>
      <c r="C53" s="37"/>
    </row>
    <row r="54" spans="1:3" x14ac:dyDescent="0.25">
      <c r="A54" s="35" t="s">
        <v>94</v>
      </c>
      <c r="B54" s="36" t="s">
        <v>160</v>
      </c>
      <c r="C54" s="37"/>
    </row>
    <row r="55" spans="1:3" x14ac:dyDescent="0.25">
      <c r="A55" s="35" t="s">
        <v>95</v>
      </c>
      <c r="B55" s="36" t="s">
        <v>161</v>
      </c>
      <c r="C55" s="37"/>
    </row>
    <row r="56" spans="1:3" x14ac:dyDescent="0.25">
      <c r="A56" s="35" t="s">
        <v>96</v>
      </c>
      <c r="B56" s="36" t="s">
        <v>162</v>
      </c>
      <c r="C56" s="37"/>
    </row>
    <row r="57" spans="1:3" x14ac:dyDescent="0.25">
      <c r="A57" s="35" t="s">
        <v>97</v>
      </c>
      <c r="B57" s="36" t="s">
        <v>163</v>
      </c>
      <c r="C57" s="37"/>
    </row>
    <row r="58" spans="1:3" x14ac:dyDescent="0.25">
      <c r="A58" s="38" t="s">
        <v>98</v>
      </c>
      <c r="B58" s="33" t="s">
        <v>164</v>
      </c>
      <c r="C58" s="34">
        <f>C59+SUM(C63:C70)</f>
        <v>0</v>
      </c>
    </row>
    <row r="59" spans="1:3" x14ac:dyDescent="0.25">
      <c r="A59" s="38" t="s">
        <v>99</v>
      </c>
      <c r="B59" s="33" t="s">
        <v>165</v>
      </c>
      <c r="C59" s="34">
        <f>SUM(C60:C62)</f>
        <v>0</v>
      </c>
    </row>
    <row r="60" spans="1:3" ht="24" x14ac:dyDescent="0.25">
      <c r="A60" s="35" t="s">
        <v>100</v>
      </c>
      <c r="B60" s="36" t="s">
        <v>166</v>
      </c>
      <c r="C60" s="37"/>
    </row>
    <row r="61" spans="1:3" ht="24" x14ac:dyDescent="0.25">
      <c r="A61" s="35" t="s">
        <v>101</v>
      </c>
      <c r="B61" s="36" t="s">
        <v>156</v>
      </c>
      <c r="C61" s="37"/>
    </row>
    <row r="62" spans="1:3" x14ac:dyDescent="0.25">
      <c r="A62" s="35" t="s">
        <v>102</v>
      </c>
      <c r="B62" s="36" t="s">
        <v>167</v>
      </c>
      <c r="C62" s="37"/>
    </row>
    <row r="63" spans="1:3" x14ac:dyDescent="0.25">
      <c r="A63" s="35" t="s">
        <v>103</v>
      </c>
      <c r="B63" s="36" t="s">
        <v>4</v>
      </c>
      <c r="C63" s="37"/>
    </row>
    <row r="64" spans="1:3" x14ac:dyDescent="0.25">
      <c r="A64" s="35" t="s">
        <v>104</v>
      </c>
      <c r="B64" s="36" t="s">
        <v>158</v>
      </c>
      <c r="C64" s="37"/>
    </row>
    <row r="65" spans="1:3" ht="24" x14ac:dyDescent="0.25">
      <c r="A65" s="35" t="s">
        <v>105</v>
      </c>
      <c r="B65" s="36" t="s">
        <v>159</v>
      </c>
      <c r="C65" s="37"/>
    </row>
    <row r="66" spans="1:3" x14ac:dyDescent="0.25">
      <c r="A66" s="35" t="s">
        <v>106</v>
      </c>
      <c r="B66" s="36" t="s">
        <v>168</v>
      </c>
      <c r="C66" s="37"/>
    </row>
    <row r="67" spans="1:3" x14ac:dyDescent="0.25">
      <c r="A67" s="35" t="s">
        <v>169</v>
      </c>
      <c r="B67" s="36" t="s">
        <v>170</v>
      </c>
      <c r="C67" s="37"/>
    </row>
    <row r="68" spans="1:3" x14ac:dyDescent="0.25">
      <c r="A68" s="35" t="s">
        <v>171</v>
      </c>
      <c r="B68" s="36" t="s">
        <v>172</v>
      </c>
      <c r="C68" s="37"/>
    </row>
    <row r="69" spans="1:3" x14ac:dyDescent="0.25">
      <c r="A69" s="35" t="s">
        <v>173</v>
      </c>
      <c r="B69" s="36" t="s">
        <v>161</v>
      </c>
      <c r="C69" s="37"/>
    </row>
    <row r="70" spans="1:3" x14ac:dyDescent="0.25">
      <c r="A70" s="35" t="s">
        <v>174</v>
      </c>
      <c r="B70" s="36" t="s">
        <v>175</v>
      </c>
      <c r="C70" s="37"/>
    </row>
    <row r="71" spans="1:3" x14ac:dyDescent="0.25">
      <c r="A71" s="38" t="s">
        <v>176</v>
      </c>
      <c r="B71" s="33" t="s">
        <v>177</v>
      </c>
      <c r="C71" s="34">
        <f>SUM(C72:C75)</f>
        <v>0</v>
      </c>
    </row>
    <row r="72" spans="1:3" ht="24" x14ac:dyDescent="0.25">
      <c r="A72" s="35" t="s">
        <v>178</v>
      </c>
      <c r="B72" s="36" t="s">
        <v>179</v>
      </c>
      <c r="C72" s="37"/>
    </row>
    <row r="73" spans="1:3" ht="24" x14ac:dyDescent="0.25">
      <c r="A73" s="35" t="s">
        <v>180</v>
      </c>
      <c r="B73" s="36" t="s">
        <v>181</v>
      </c>
      <c r="C73" s="37"/>
    </row>
    <row r="74" spans="1:3" x14ac:dyDescent="0.25">
      <c r="A74" s="35" t="s">
        <v>182</v>
      </c>
      <c r="B74" s="36" t="s">
        <v>183</v>
      </c>
      <c r="C74" s="37"/>
    </row>
    <row r="75" spans="1:3" x14ac:dyDescent="0.25">
      <c r="A75" s="35" t="s">
        <v>184</v>
      </c>
      <c r="B75" s="36" t="s">
        <v>185</v>
      </c>
      <c r="C75" s="37"/>
    </row>
    <row r="76" spans="1:3" x14ac:dyDescent="0.25">
      <c r="A76" s="38" t="s">
        <v>186</v>
      </c>
      <c r="B76" s="33" t="s">
        <v>187</v>
      </c>
      <c r="C76" s="34">
        <f>SUM(C77:C78)</f>
        <v>0</v>
      </c>
    </row>
    <row r="77" spans="1:3" x14ac:dyDescent="0.25">
      <c r="A77" s="35" t="s">
        <v>188</v>
      </c>
      <c r="B77" s="36" t="s">
        <v>189</v>
      </c>
      <c r="C77" s="37"/>
    </row>
    <row r="78" spans="1:3" x14ac:dyDescent="0.25">
      <c r="A78" s="35" t="s">
        <v>190</v>
      </c>
      <c r="B78" s="36" t="s">
        <v>191</v>
      </c>
      <c r="C78" s="37"/>
    </row>
    <row r="79" spans="1:3" x14ac:dyDescent="0.25">
      <c r="A79" s="38" t="s">
        <v>192</v>
      </c>
      <c r="B79" s="33" t="s">
        <v>193</v>
      </c>
      <c r="C79" s="39">
        <f>SUM(C80:C83)</f>
        <v>0</v>
      </c>
    </row>
    <row r="80" spans="1:3" x14ac:dyDescent="0.25">
      <c r="A80" s="35" t="s">
        <v>194</v>
      </c>
      <c r="B80" s="36" t="s">
        <v>5</v>
      </c>
      <c r="C80" s="37"/>
    </row>
    <row r="81" spans="1:3" x14ac:dyDescent="0.25">
      <c r="A81" s="35" t="s">
        <v>195</v>
      </c>
      <c r="B81" s="36" t="s">
        <v>6</v>
      </c>
      <c r="C81" s="37"/>
    </row>
    <row r="82" spans="1:3" x14ac:dyDescent="0.25">
      <c r="A82" s="35" t="s">
        <v>196</v>
      </c>
      <c r="B82" s="36" t="s">
        <v>197</v>
      </c>
      <c r="C82" s="37"/>
    </row>
    <row r="83" spans="1:3" x14ac:dyDescent="0.25">
      <c r="A83" s="35" t="s">
        <v>198</v>
      </c>
      <c r="B83" s="36" t="s">
        <v>199</v>
      </c>
      <c r="C83" s="37"/>
    </row>
    <row r="84" spans="1:3" x14ac:dyDescent="0.25">
      <c r="A84" s="35"/>
      <c r="B84" s="36"/>
      <c r="C84" s="37"/>
    </row>
    <row r="85" spans="1:3" ht="24" x14ac:dyDescent="0.25">
      <c r="A85" s="29" t="s">
        <v>44</v>
      </c>
      <c r="B85" s="30" t="s">
        <v>200</v>
      </c>
      <c r="C85" s="31"/>
    </row>
    <row r="86" spans="1:3" x14ac:dyDescent="0.25">
      <c r="A86" s="38" t="s">
        <v>201</v>
      </c>
      <c r="B86" s="33" t="s">
        <v>202</v>
      </c>
      <c r="C86" s="34">
        <f>C87+C108+C148</f>
        <v>0</v>
      </c>
    </row>
    <row r="87" spans="1:3" x14ac:dyDescent="0.25">
      <c r="A87" s="38" t="s">
        <v>203</v>
      </c>
      <c r="B87" s="33" t="s">
        <v>204</v>
      </c>
      <c r="C87" s="34">
        <f>C88+C92+C93+C94+C97+C100+C104+C107</f>
        <v>0</v>
      </c>
    </row>
    <row r="88" spans="1:3" x14ac:dyDescent="0.25">
      <c r="A88" s="38" t="s">
        <v>205</v>
      </c>
      <c r="B88" s="33" t="s">
        <v>206</v>
      </c>
      <c r="C88" s="34">
        <f>SUM(C89:C91)</f>
        <v>0</v>
      </c>
    </row>
    <row r="89" spans="1:3" x14ac:dyDescent="0.25">
      <c r="A89" s="35" t="s">
        <v>207</v>
      </c>
      <c r="B89" s="36" t="s">
        <v>208</v>
      </c>
      <c r="C89" s="37"/>
    </row>
    <row r="90" spans="1:3" x14ac:dyDescent="0.25">
      <c r="A90" s="35" t="s">
        <v>209</v>
      </c>
      <c r="B90" s="36" t="s">
        <v>210</v>
      </c>
      <c r="C90" s="37"/>
    </row>
    <row r="91" spans="1:3" x14ac:dyDescent="0.25">
      <c r="A91" s="35" t="s">
        <v>211</v>
      </c>
      <c r="B91" s="36" t="s">
        <v>7</v>
      </c>
      <c r="C91" s="37"/>
    </row>
    <row r="92" spans="1:3" x14ac:dyDescent="0.25">
      <c r="A92" s="40" t="s">
        <v>212</v>
      </c>
      <c r="B92" s="41" t="s">
        <v>213</v>
      </c>
      <c r="C92" s="37"/>
    </row>
    <row r="93" spans="1:3" x14ac:dyDescent="0.25">
      <c r="A93" s="40" t="s">
        <v>214</v>
      </c>
      <c r="B93" s="41" t="s">
        <v>8</v>
      </c>
      <c r="C93" s="37"/>
    </row>
    <row r="94" spans="1:3" x14ac:dyDescent="0.25">
      <c r="A94" s="38" t="s">
        <v>215</v>
      </c>
      <c r="B94" s="33" t="s">
        <v>216</v>
      </c>
      <c r="C94" s="34">
        <f>SUM(C95:C96)</f>
        <v>0</v>
      </c>
    </row>
    <row r="95" spans="1:3" x14ac:dyDescent="0.25">
      <c r="A95" s="35" t="s">
        <v>217</v>
      </c>
      <c r="B95" s="36" t="s">
        <v>218</v>
      </c>
      <c r="C95" s="37"/>
    </row>
    <row r="96" spans="1:3" x14ac:dyDescent="0.25">
      <c r="A96" s="35" t="s">
        <v>219</v>
      </c>
      <c r="B96" s="36" t="s">
        <v>220</v>
      </c>
      <c r="C96" s="37"/>
    </row>
    <row r="97" spans="1:3" x14ac:dyDescent="0.25">
      <c r="A97" s="38" t="s">
        <v>221</v>
      </c>
      <c r="B97" s="33" t="s">
        <v>222</v>
      </c>
      <c r="C97" s="34">
        <f>SUM(C98:C99)</f>
        <v>0</v>
      </c>
    </row>
    <row r="98" spans="1:3" x14ac:dyDescent="0.25">
      <c r="A98" s="35" t="s">
        <v>223</v>
      </c>
      <c r="B98" s="36" t="s">
        <v>224</v>
      </c>
      <c r="C98" s="37"/>
    </row>
    <row r="99" spans="1:3" x14ac:dyDescent="0.25">
      <c r="A99" s="35" t="s">
        <v>225</v>
      </c>
      <c r="B99" s="36" t="s">
        <v>226</v>
      </c>
      <c r="C99" s="37"/>
    </row>
    <row r="100" spans="1:3" x14ac:dyDescent="0.25">
      <c r="A100" s="38" t="s">
        <v>227</v>
      </c>
      <c r="B100" s="33" t="s">
        <v>228</v>
      </c>
      <c r="C100" s="34">
        <f>SUM(C101:C103)</f>
        <v>0</v>
      </c>
    </row>
    <row r="101" spans="1:3" x14ac:dyDescent="0.25">
      <c r="A101" s="35" t="s">
        <v>229</v>
      </c>
      <c r="B101" s="36" t="s">
        <v>230</v>
      </c>
      <c r="C101" s="37"/>
    </row>
    <row r="102" spans="1:3" x14ac:dyDescent="0.25">
      <c r="A102" s="35" t="s">
        <v>231</v>
      </c>
      <c r="B102" s="36" t="s">
        <v>9</v>
      </c>
      <c r="C102" s="37"/>
    </row>
    <row r="103" spans="1:3" x14ac:dyDescent="0.25">
      <c r="A103" s="35" t="s">
        <v>232</v>
      </c>
      <c r="B103" s="36" t="s">
        <v>10</v>
      </c>
      <c r="C103" s="37"/>
    </row>
    <row r="104" spans="1:3" x14ac:dyDescent="0.25">
      <c r="A104" s="38" t="s">
        <v>233</v>
      </c>
      <c r="B104" s="33" t="s">
        <v>234</v>
      </c>
      <c r="C104" s="34">
        <f>SUM(C105:C106)</f>
        <v>0</v>
      </c>
    </row>
    <row r="105" spans="1:3" x14ac:dyDescent="0.25">
      <c r="A105" s="35" t="s">
        <v>235</v>
      </c>
      <c r="B105" s="36" t="s">
        <v>11</v>
      </c>
      <c r="C105" s="37"/>
    </row>
    <row r="106" spans="1:3" x14ac:dyDescent="0.25">
      <c r="A106" s="35" t="s">
        <v>236</v>
      </c>
      <c r="B106" s="36" t="s">
        <v>12</v>
      </c>
      <c r="C106" s="37"/>
    </row>
    <row r="107" spans="1:3" ht="24" x14ac:dyDescent="0.25">
      <c r="A107" s="38" t="s">
        <v>13</v>
      </c>
      <c r="B107" s="33" t="s">
        <v>237</v>
      </c>
      <c r="C107" s="34">
        <f>C6-(C88+C92+C93+C94+C97+C100+C104+C108+C148)</f>
        <v>0</v>
      </c>
    </row>
    <row r="108" spans="1:3" x14ac:dyDescent="0.25">
      <c r="A108" s="38" t="s">
        <v>15</v>
      </c>
      <c r="B108" s="33" t="s">
        <v>238</v>
      </c>
      <c r="C108" s="34">
        <f>C109+C125+C128+C129+C143+C146+C147</f>
        <v>0</v>
      </c>
    </row>
    <row r="109" spans="1:3" x14ac:dyDescent="0.25">
      <c r="A109" s="38" t="s">
        <v>17</v>
      </c>
      <c r="B109" s="33" t="s">
        <v>239</v>
      </c>
      <c r="C109" s="34">
        <f>C110+SUM(C114:C124)</f>
        <v>0</v>
      </c>
    </row>
    <row r="110" spans="1:3" x14ac:dyDescent="0.25">
      <c r="A110" s="38" t="s">
        <v>19</v>
      </c>
      <c r="B110" s="33" t="s">
        <v>240</v>
      </c>
      <c r="C110" s="34">
        <f>SUM(C111:C113)</f>
        <v>0</v>
      </c>
    </row>
    <row r="111" spans="1:3" x14ac:dyDescent="0.25">
      <c r="A111" s="35" t="s">
        <v>20</v>
      </c>
      <c r="B111" s="36" t="s">
        <v>241</v>
      </c>
      <c r="C111" s="37"/>
    </row>
    <row r="112" spans="1:3" ht="24" x14ac:dyDescent="0.25">
      <c r="A112" s="35" t="s">
        <v>21</v>
      </c>
      <c r="B112" s="36" t="s">
        <v>242</v>
      </c>
      <c r="C112" s="37"/>
    </row>
    <row r="113" spans="1:3" x14ac:dyDescent="0.25">
      <c r="A113" s="35" t="s">
        <v>22</v>
      </c>
      <c r="B113" s="36" t="s">
        <v>243</v>
      </c>
      <c r="C113" s="37"/>
    </row>
    <row r="114" spans="1:3" x14ac:dyDescent="0.25">
      <c r="A114" s="35" t="s">
        <v>23</v>
      </c>
      <c r="B114" s="36" t="s">
        <v>4</v>
      </c>
      <c r="C114" s="37"/>
    </row>
    <row r="115" spans="1:3" x14ac:dyDescent="0.25">
      <c r="A115" s="35" t="s">
        <v>24</v>
      </c>
      <c r="B115" s="36" t="s">
        <v>244</v>
      </c>
      <c r="C115" s="37"/>
    </row>
    <row r="116" spans="1:3" ht="24" x14ac:dyDescent="0.25">
      <c r="A116" s="35" t="s">
        <v>25</v>
      </c>
      <c r="B116" s="36" t="s">
        <v>245</v>
      </c>
      <c r="C116" s="37"/>
    </row>
    <row r="117" spans="1:3" x14ac:dyDescent="0.25">
      <c r="A117" s="35" t="s">
        <v>26</v>
      </c>
      <c r="B117" s="36" t="s">
        <v>246</v>
      </c>
      <c r="C117" s="37"/>
    </row>
    <row r="118" spans="1:3" x14ac:dyDescent="0.25">
      <c r="A118" s="35" t="s">
        <v>27</v>
      </c>
      <c r="B118" s="36" t="s">
        <v>14</v>
      </c>
      <c r="C118" s="37"/>
    </row>
    <row r="119" spans="1:3" x14ac:dyDescent="0.25">
      <c r="A119" s="35" t="s">
        <v>28</v>
      </c>
      <c r="B119" s="36" t="s">
        <v>16</v>
      </c>
      <c r="C119" s="37"/>
    </row>
    <row r="120" spans="1:3" x14ac:dyDescent="0.25">
      <c r="A120" s="35" t="s">
        <v>29</v>
      </c>
      <c r="B120" s="36" t="s">
        <v>18</v>
      </c>
      <c r="C120" s="37"/>
    </row>
    <row r="121" spans="1:3" x14ac:dyDescent="0.25">
      <c r="A121" s="35" t="s">
        <v>30</v>
      </c>
      <c r="B121" s="36" t="s">
        <v>247</v>
      </c>
      <c r="C121" s="37"/>
    </row>
    <row r="122" spans="1:3" x14ac:dyDescent="0.25">
      <c r="A122" s="35" t="s">
        <v>31</v>
      </c>
      <c r="B122" s="36" t="s">
        <v>248</v>
      </c>
      <c r="C122" s="37"/>
    </row>
    <row r="123" spans="1:3" x14ac:dyDescent="0.25">
      <c r="A123" s="35" t="s">
        <v>32</v>
      </c>
      <c r="B123" s="36" t="s">
        <v>249</v>
      </c>
      <c r="C123" s="37"/>
    </row>
    <row r="124" spans="1:3" x14ac:dyDescent="0.25">
      <c r="A124" s="35" t="s">
        <v>33</v>
      </c>
      <c r="B124" s="36" t="s">
        <v>250</v>
      </c>
      <c r="C124" s="37"/>
    </row>
    <row r="125" spans="1:3" x14ac:dyDescent="0.25">
      <c r="A125" s="38" t="s">
        <v>34</v>
      </c>
      <c r="B125" s="33" t="s">
        <v>251</v>
      </c>
      <c r="C125" s="34">
        <f>SUM(C126:C127)</f>
        <v>0</v>
      </c>
    </row>
    <row r="126" spans="1:3" x14ac:dyDescent="0.25">
      <c r="A126" s="35" t="s">
        <v>35</v>
      </c>
      <c r="B126" s="36" t="s">
        <v>252</v>
      </c>
      <c r="C126" s="37"/>
    </row>
    <row r="127" spans="1:3" x14ac:dyDescent="0.25">
      <c r="A127" s="35" t="s">
        <v>36</v>
      </c>
      <c r="B127" s="36" t="s">
        <v>253</v>
      </c>
      <c r="C127" s="37"/>
    </row>
    <row r="128" spans="1:3" x14ac:dyDescent="0.25">
      <c r="A128" s="40" t="s">
        <v>37</v>
      </c>
      <c r="B128" s="41" t="s">
        <v>254</v>
      </c>
      <c r="C128" s="37"/>
    </row>
    <row r="129" spans="1:3" x14ac:dyDescent="0.25">
      <c r="A129" s="38" t="s">
        <v>38</v>
      </c>
      <c r="B129" s="33" t="s">
        <v>255</v>
      </c>
      <c r="C129" s="34">
        <f>C130+SUM(C134:C142)</f>
        <v>0</v>
      </c>
    </row>
    <row r="130" spans="1:3" x14ac:dyDescent="0.25">
      <c r="A130" s="38" t="s">
        <v>39</v>
      </c>
      <c r="B130" s="33" t="s">
        <v>256</v>
      </c>
      <c r="C130" s="34">
        <f>SUM(C131:C133)</f>
        <v>0</v>
      </c>
    </row>
    <row r="131" spans="1:3" ht="24" x14ac:dyDescent="0.25">
      <c r="A131" s="35" t="s">
        <v>40</v>
      </c>
      <c r="B131" s="36" t="s">
        <v>257</v>
      </c>
      <c r="C131" s="37"/>
    </row>
    <row r="132" spans="1:3" ht="24" x14ac:dyDescent="0.25">
      <c r="A132" s="35" t="s">
        <v>42</v>
      </c>
      <c r="B132" s="36" t="s">
        <v>258</v>
      </c>
      <c r="C132" s="37"/>
    </row>
    <row r="133" spans="1:3" x14ac:dyDescent="0.25">
      <c r="A133" s="35" t="s">
        <v>259</v>
      </c>
      <c r="B133" s="36" t="s">
        <v>260</v>
      </c>
      <c r="C133" s="37"/>
    </row>
    <row r="134" spans="1:3" x14ac:dyDescent="0.25">
      <c r="A134" s="35" t="s">
        <v>261</v>
      </c>
      <c r="B134" s="36" t="s">
        <v>4</v>
      </c>
      <c r="C134" s="37"/>
    </row>
    <row r="135" spans="1:3" x14ac:dyDescent="0.25">
      <c r="A135" s="35" t="s">
        <v>262</v>
      </c>
      <c r="B135" s="36" t="s">
        <v>263</v>
      </c>
      <c r="C135" s="37"/>
    </row>
    <row r="136" spans="1:3" ht="24" x14ac:dyDescent="0.25">
      <c r="A136" s="35" t="s">
        <v>264</v>
      </c>
      <c r="B136" s="36" t="s">
        <v>265</v>
      </c>
      <c r="C136" s="37"/>
    </row>
    <row r="137" spans="1:3" x14ac:dyDescent="0.25">
      <c r="A137" s="35" t="s">
        <v>266</v>
      </c>
      <c r="B137" s="36" t="s">
        <v>267</v>
      </c>
      <c r="C137" s="37"/>
    </row>
    <row r="138" spans="1:3" x14ac:dyDescent="0.25">
      <c r="A138" s="35" t="s">
        <v>268</v>
      </c>
      <c r="B138" s="36" t="s">
        <v>269</v>
      </c>
      <c r="C138" s="37"/>
    </row>
    <row r="139" spans="1:3" x14ac:dyDescent="0.25">
      <c r="A139" s="35" t="s">
        <v>270</v>
      </c>
      <c r="B139" s="36" t="s">
        <v>271</v>
      </c>
      <c r="C139" s="37"/>
    </row>
    <row r="140" spans="1:3" x14ac:dyDescent="0.25">
      <c r="A140" s="35" t="s">
        <v>272</v>
      </c>
      <c r="B140" s="36" t="s">
        <v>273</v>
      </c>
      <c r="C140" s="37"/>
    </row>
    <row r="141" spans="1:3" x14ac:dyDescent="0.25">
      <c r="A141" s="35" t="s">
        <v>274</v>
      </c>
      <c r="B141" s="36" t="s">
        <v>275</v>
      </c>
      <c r="C141" s="37"/>
    </row>
    <row r="142" spans="1:3" x14ac:dyDescent="0.25">
      <c r="A142" s="35" t="s">
        <v>276</v>
      </c>
      <c r="B142" s="36" t="s">
        <v>277</v>
      </c>
      <c r="C142" s="37"/>
    </row>
    <row r="143" spans="1:3" x14ac:dyDescent="0.25">
      <c r="A143" s="38" t="s">
        <v>278</v>
      </c>
      <c r="B143" s="33" t="s">
        <v>279</v>
      </c>
      <c r="C143" s="34">
        <f>SUM(C144:C145)</f>
        <v>0</v>
      </c>
    </row>
    <row r="144" spans="1:3" x14ac:dyDescent="0.25">
      <c r="A144" s="35" t="s">
        <v>280</v>
      </c>
      <c r="B144" s="36" t="s">
        <v>281</v>
      </c>
      <c r="C144" s="37"/>
    </row>
    <row r="145" spans="1:3" x14ac:dyDescent="0.25">
      <c r="A145" s="35" t="s">
        <v>282</v>
      </c>
      <c r="B145" s="36" t="s">
        <v>283</v>
      </c>
      <c r="C145" s="37"/>
    </row>
    <row r="146" spans="1:3" x14ac:dyDescent="0.25">
      <c r="A146" s="40" t="s">
        <v>284</v>
      </c>
      <c r="B146" s="41" t="s">
        <v>285</v>
      </c>
      <c r="C146" s="37"/>
    </row>
    <row r="147" spans="1:3" x14ac:dyDescent="0.25">
      <c r="A147" s="40" t="s">
        <v>286</v>
      </c>
      <c r="B147" s="41" t="s">
        <v>287</v>
      </c>
      <c r="C147" s="37"/>
    </row>
    <row r="148" spans="1:3" x14ac:dyDescent="0.25">
      <c r="A148" s="38" t="s">
        <v>288</v>
      </c>
      <c r="B148" s="33" t="s">
        <v>289</v>
      </c>
      <c r="C148" s="34">
        <f>SUM(C149:C152)</f>
        <v>0</v>
      </c>
    </row>
    <row r="149" spans="1:3" x14ac:dyDescent="0.25">
      <c r="A149" s="35" t="s">
        <v>290</v>
      </c>
      <c r="B149" s="36" t="s">
        <v>291</v>
      </c>
      <c r="C149" s="37"/>
    </row>
    <row r="150" spans="1:3" x14ac:dyDescent="0.25">
      <c r="A150" s="35" t="s">
        <v>292</v>
      </c>
      <c r="B150" s="36" t="s">
        <v>293</v>
      </c>
      <c r="C150" s="37"/>
    </row>
    <row r="151" spans="1:3" x14ac:dyDescent="0.25">
      <c r="A151" s="35" t="s">
        <v>294</v>
      </c>
      <c r="B151" s="36" t="s">
        <v>41</v>
      </c>
      <c r="C151" s="37"/>
    </row>
    <row r="152" spans="1:3" x14ac:dyDescent="0.25">
      <c r="A152" s="35" t="s">
        <v>295</v>
      </c>
      <c r="B152" s="36" t="s">
        <v>43</v>
      </c>
      <c r="C152" s="37"/>
    </row>
    <row r="153" spans="1:3" x14ac:dyDescent="0.25">
      <c r="A153" s="42"/>
      <c r="B153" s="43"/>
      <c r="C153" s="44"/>
    </row>
    <row r="154" spans="1:3" x14ac:dyDescent="0.25">
      <c r="A154" s="42"/>
      <c r="B154" s="43"/>
      <c r="C154" s="44"/>
    </row>
    <row r="155" spans="1:3" x14ac:dyDescent="0.25">
      <c r="A155" s="45"/>
      <c r="B155" s="43"/>
      <c r="C155" s="44"/>
    </row>
    <row r="156" spans="1:3" x14ac:dyDescent="0.25">
      <c r="A156" s="42"/>
      <c r="B156" s="43"/>
      <c r="C156" s="44"/>
    </row>
    <row r="157" spans="1:3" x14ac:dyDescent="0.25">
      <c r="A157" s="70" t="s">
        <v>45</v>
      </c>
      <c r="B157" s="70"/>
      <c r="C157" s="70"/>
    </row>
    <row r="158" spans="1:3" x14ac:dyDescent="0.25">
      <c r="A158" s="40" t="s">
        <v>46</v>
      </c>
      <c r="B158" s="41" t="s">
        <v>296</v>
      </c>
      <c r="C158" s="37"/>
    </row>
    <row r="159" spans="1:3" x14ac:dyDescent="0.25">
      <c r="A159" s="38" t="s">
        <v>47</v>
      </c>
      <c r="B159" s="33" t="s">
        <v>297</v>
      </c>
      <c r="C159" s="34">
        <f>SUM(C160:C166)</f>
        <v>0</v>
      </c>
    </row>
    <row r="160" spans="1:3" x14ac:dyDescent="0.25">
      <c r="A160" s="35" t="s">
        <v>48</v>
      </c>
      <c r="B160" s="36" t="s">
        <v>298</v>
      </c>
      <c r="C160" s="37"/>
    </row>
    <row r="161" spans="1:3" x14ac:dyDescent="0.25">
      <c r="A161" s="35" t="s">
        <v>49</v>
      </c>
      <c r="B161" s="36" t="s">
        <v>299</v>
      </c>
      <c r="C161" s="37"/>
    </row>
    <row r="162" spans="1:3" x14ac:dyDescent="0.25">
      <c r="A162" s="35" t="s">
        <v>50</v>
      </c>
      <c r="B162" s="36" t="s">
        <v>300</v>
      </c>
      <c r="C162" s="37"/>
    </row>
    <row r="163" spans="1:3" x14ac:dyDescent="0.25">
      <c r="A163" s="35" t="s">
        <v>51</v>
      </c>
      <c r="B163" s="36" t="s">
        <v>301</v>
      </c>
      <c r="C163" s="37"/>
    </row>
    <row r="164" spans="1:3" x14ac:dyDescent="0.25">
      <c r="A164" s="35" t="s">
        <v>52</v>
      </c>
      <c r="B164" s="36" t="s">
        <v>302</v>
      </c>
      <c r="C164" s="37"/>
    </row>
    <row r="165" spans="1:3" ht="24" x14ac:dyDescent="0.25">
      <c r="A165" s="35" t="s">
        <v>53</v>
      </c>
      <c r="B165" s="36" t="s">
        <v>303</v>
      </c>
      <c r="C165" s="37"/>
    </row>
    <row r="166" spans="1:3" x14ac:dyDescent="0.25">
      <c r="A166" s="35" t="s">
        <v>54</v>
      </c>
      <c r="B166" s="36" t="s">
        <v>304</v>
      </c>
      <c r="C166" s="37"/>
    </row>
    <row r="167" spans="1:3" x14ac:dyDescent="0.25">
      <c r="A167" s="38" t="s">
        <v>55</v>
      </c>
      <c r="B167" s="33" t="s">
        <v>305</v>
      </c>
      <c r="C167" s="34">
        <f>C168+C169+C170+C171+C172+C177+C178+C181+C182+C183</f>
        <v>0</v>
      </c>
    </row>
    <row r="168" spans="1:3" x14ac:dyDescent="0.25">
      <c r="A168" s="35" t="s">
        <v>56</v>
      </c>
      <c r="B168" s="36" t="s">
        <v>306</v>
      </c>
      <c r="C168" s="37"/>
    </row>
    <row r="169" spans="1:3" x14ac:dyDescent="0.25">
      <c r="A169" s="35" t="s">
        <v>57</v>
      </c>
      <c r="B169" s="36" t="s">
        <v>307</v>
      </c>
      <c r="C169" s="37"/>
    </row>
    <row r="170" spans="1:3" x14ac:dyDescent="0.25">
      <c r="A170" s="35" t="s">
        <v>58</v>
      </c>
      <c r="B170" s="36" t="s">
        <v>308</v>
      </c>
      <c r="C170" s="37"/>
    </row>
    <row r="171" spans="1:3" x14ac:dyDescent="0.25">
      <c r="A171" s="35" t="s">
        <v>59</v>
      </c>
      <c r="B171" s="36" t="s">
        <v>309</v>
      </c>
      <c r="C171" s="37"/>
    </row>
    <row r="172" spans="1:3" x14ac:dyDescent="0.25">
      <c r="A172" s="40" t="s">
        <v>60</v>
      </c>
      <c r="B172" s="41" t="s">
        <v>310</v>
      </c>
      <c r="C172" s="46">
        <f>SUM(C173:C176)</f>
        <v>0</v>
      </c>
    </row>
    <row r="173" spans="1:3" x14ac:dyDescent="0.25">
      <c r="A173" s="35" t="s">
        <v>61</v>
      </c>
      <c r="B173" s="36" t="s">
        <v>311</v>
      </c>
      <c r="C173" s="37"/>
    </row>
    <row r="174" spans="1:3" x14ac:dyDescent="0.25">
      <c r="A174" s="35" t="s">
        <v>62</v>
      </c>
      <c r="B174" s="36" t="s">
        <v>312</v>
      </c>
      <c r="C174" s="37"/>
    </row>
    <row r="175" spans="1:3" x14ac:dyDescent="0.25">
      <c r="A175" s="35" t="s">
        <v>63</v>
      </c>
      <c r="B175" s="36" t="s">
        <v>313</v>
      </c>
      <c r="C175" s="37"/>
    </row>
    <row r="176" spans="1:3" x14ac:dyDescent="0.25">
      <c r="A176" s="35" t="s">
        <v>64</v>
      </c>
      <c r="B176" s="36" t="s">
        <v>314</v>
      </c>
      <c r="C176" s="37"/>
    </row>
    <row r="177" spans="1:3" x14ac:dyDescent="0.25">
      <c r="A177" s="35" t="s">
        <v>65</v>
      </c>
      <c r="B177" s="36" t="s">
        <v>315</v>
      </c>
      <c r="C177" s="37"/>
    </row>
    <row r="178" spans="1:3" ht="24" x14ac:dyDescent="0.25">
      <c r="A178" s="40" t="s">
        <v>66</v>
      </c>
      <c r="B178" s="41" t="s">
        <v>316</v>
      </c>
      <c r="C178" s="46">
        <f>SUM(C179:C180)</f>
        <v>0</v>
      </c>
    </row>
    <row r="179" spans="1:3" x14ac:dyDescent="0.25">
      <c r="A179" s="35" t="s">
        <v>67</v>
      </c>
      <c r="B179" s="36" t="s">
        <v>317</v>
      </c>
      <c r="C179" s="37"/>
    </row>
    <row r="180" spans="1:3" x14ac:dyDescent="0.25">
      <c r="A180" s="35" t="s">
        <v>68</v>
      </c>
      <c r="B180" s="36" t="s">
        <v>318</v>
      </c>
      <c r="C180" s="37"/>
    </row>
    <row r="181" spans="1:3" x14ac:dyDescent="0.25">
      <c r="A181" s="35" t="s">
        <v>69</v>
      </c>
      <c r="B181" s="36" t="s">
        <v>319</v>
      </c>
      <c r="C181" s="37"/>
    </row>
    <row r="182" spans="1:3" x14ac:dyDescent="0.25">
      <c r="A182" s="35" t="s">
        <v>70</v>
      </c>
      <c r="B182" s="36" t="s">
        <v>320</v>
      </c>
      <c r="C182" s="37"/>
    </row>
    <row r="183" spans="1:3" x14ac:dyDescent="0.25">
      <c r="A183" s="35" t="s">
        <v>71</v>
      </c>
      <c r="B183" s="36" t="s">
        <v>321</v>
      </c>
      <c r="C183" s="37"/>
    </row>
    <row r="184" spans="1:3" x14ac:dyDescent="0.25">
      <c r="A184" s="38" t="s">
        <v>72</v>
      </c>
      <c r="B184" s="33" t="s">
        <v>322</v>
      </c>
      <c r="C184" s="34">
        <f>C159-C167</f>
        <v>0</v>
      </c>
    </row>
    <row r="185" spans="1:3" x14ac:dyDescent="0.25">
      <c r="A185" s="38" t="s">
        <v>73</v>
      </c>
      <c r="B185" s="33" t="s">
        <v>323</v>
      </c>
      <c r="C185" s="34">
        <f>(C160+C161+C162+C163+C164)-(C168+C169+C170+C171)</f>
        <v>0</v>
      </c>
    </row>
    <row r="186" spans="1:3" x14ac:dyDescent="0.25">
      <c r="A186" s="38" t="s">
        <v>74</v>
      </c>
      <c r="B186" s="33" t="s">
        <v>324</v>
      </c>
      <c r="C186" s="34">
        <f>C187+C188+C192+C196+C199+C200+C201</f>
        <v>0</v>
      </c>
    </row>
    <row r="187" spans="1:3" x14ac:dyDescent="0.25">
      <c r="A187" s="35" t="s">
        <v>75</v>
      </c>
      <c r="B187" s="36" t="s">
        <v>325</v>
      </c>
      <c r="C187" s="37"/>
    </row>
    <row r="188" spans="1:3" x14ac:dyDescent="0.25">
      <c r="A188" s="35" t="s">
        <v>76</v>
      </c>
      <c r="B188" s="36" t="s">
        <v>326</v>
      </c>
      <c r="C188" s="46">
        <f>SUM(C189:C191)</f>
        <v>0</v>
      </c>
    </row>
    <row r="189" spans="1:3" x14ac:dyDescent="0.25">
      <c r="A189" s="35" t="s">
        <v>77</v>
      </c>
      <c r="B189" s="36" t="s">
        <v>327</v>
      </c>
      <c r="C189" s="37"/>
    </row>
    <row r="190" spans="1:3" ht="24" x14ac:dyDescent="0.25">
      <c r="A190" s="35" t="s">
        <v>78</v>
      </c>
      <c r="B190" s="36" t="s">
        <v>328</v>
      </c>
      <c r="C190" s="37"/>
    </row>
    <row r="191" spans="1:3" x14ac:dyDescent="0.25">
      <c r="A191" s="35" t="s">
        <v>79</v>
      </c>
      <c r="B191" s="36" t="s">
        <v>329</v>
      </c>
      <c r="C191" s="37"/>
    </row>
    <row r="192" spans="1:3" x14ac:dyDescent="0.25">
      <c r="A192" s="35" t="s">
        <v>80</v>
      </c>
      <c r="B192" s="36" t="s">
        <v>330</v>
      </c>
      <c r="C192" s="46">
        <f>SUM(C193:C195)</f>
        <v>0</v>
      </c>
    </row>
    <row r="193" spans="1:3" x14ac:dyDescent="0.25">
      <c r="A193" s="35" t="s">
        <v>81</v>
      </c>
      <c r="B193" s="36" t="s">
        <v>331</v>
      </c>
      <c r="C193" s="37"/>
    </row>
    <row r="194" spans="1:3" ht="24" x14ac:dyDescent="0.25">
      <c r="A194" s="35" t="s">
        <v>82</v>
      </c>
      <c r="B194" s="36" t="s">
        <v>332</v>
      </c>
      <c r="C194" s="37"/>
    </row>
    <row r="195" spans="1:3" x14ac:dyDescent="0.25">
      <c r="A195" s="35" t="s">
        <v>83</v>
      </c>
      <c r="B195" s="36" t="s">
        <v>333</v>
      </c>
      <c r="C195" s="37"/>
    </row>
    <row r="196" spans="1:3" x14ac:dyDescent="0.25">
      <c r="A196" s="35" t="s">
        <v>84</v>
      </c>
      <c r="B196" s="36" t="s">
        <v>334</v>
      </c>
      <c r="C196" s="46">
        <f>SUM(C197:C198)</f>
        <v>0</v>
      </c>
    </row>
    <row r="197" spans="1:3" x14ac:dyDescent="0.25">
      <c r="A197" s="35" t="s">
        <v>85</v>
      </c>
      <c r="B197" s="36" t="s">
        <v>335</v>
      </c>
      <c r="C197" s="37"/>
    </row>
    <row r="198" spans="1:3" x14ac:dyDescent="0.25">
      <c r="A198" s="35" t="s">
        <v>86</v>
      </c>
      <c r="B198" s="36" t="s">
        <v>336</v>
      </c>
      <c r="C198" s="37"/>
    </row>
    <row r="199" spans="1:3" x14ac:dyDescent="0.25">
      <c r="A199" s="35" t="s">
        <v>87</v>
      </c>
      <c r="B199" s="36" t="s">
        <v>337</v>
      </c>
      <c r="C199" s="37"/>
    </row>
    <row r="200" spans="1:3" x14ac:dyDescent="0.25">
      <c r="A200" s="35" t="s">
        <v>88</v>
      </c>
      <c r="B200" s="36" t="s">
        <v>338</v>
      </c>
      <c r="C200" s="37"/>
    </row>
    <row r="201" spans="1:3" x14ac:dyDescent="0.25">
      <c r="A201" s="35" t="s">
        <v>89</v>
      </c>
      <c r="B201" s="36" t="s">
        <v>339</v>
      </c>
      <c r="C201" s="37"/>
    </row>
    <row r="202" spans="1:3" x14ac:dyDescent="0.25">
      <c r="A202" s="38" t="s">
        <v>90</v>
      </c>
      <c r="B202" s="33" t="s">
        <v>340</v>
      </c>
      <c r="C202" s="34">
        <f>C203+C204+C205+C206+C209+C210+C211</f>
        <v>0</v>
      </c>
    </row>
    <row r="203" spans="1:3" x14ac:dyDescent="0.25">
      <c r="A203" s="35" t="s">
        <v>91</v>
      </c>
      <c r="B203" s="36" t="s">
        <v>341</v>
      </c>
      <c r="C203" s="37"/>
    </row>
    <row r="204" spans="1:3" x14ac:dyDescent="0.25">
      <c r="A204" s="35" t="s">
        <v>92</v>
      </c>
      <c r="B204" s="36" t="s">
        <v>342</v>
      </c>
      <c r="C204" s="37"/>
    </row>
    <row r="205" spans="1:3" x14ac:dyDescent="0.25">
      <c r="A205" s="35" t="s">
        <v>93</v>
      </c>
      <c r="B205" s="36" t="s">
        <v>343</v>
      </c>
      <c r="C205" s="37"/>
    </row>
    <row r="206" spans="1:3" x14ac:dyDescent="0.25">
      <c r="A206" s="35" t="s">
        <v>94</v>
      </c>
      <c r="B206" s="36" t="s">
        <v>344</v>
      </c>
      <c r="C206" s="46">
        <f>SUM(C207:C208)</f>
        <v>0</v>
      </c>
    </row>
    <row r="207" spans="1:3" x14ac:dyDescent="0.25">
      <c r="A207" s="35" t="s">
        <v>95</v>
      </c>
      <c r="B207" s="36" t="s">
        <v>345</v>
      </c>
      <c r="C207" s="37"/>
    </row>
    <row r="208" spans="1:3" x14ac:dyDescent="0.25">
      <c r="A208" s="35" t="s">
        <v>96</v>
      </c>
      <c r="B208" s="36" t="s">
        <v>346</v>
      </c>
      <c r="C208" s="37"/>
    </row>
    <row r="209" spans="1:3" x14ac:dyDescent="0.25">
      <c r="A209" s="35" t="s">
        <v>97</v>
      </c>
      <c r="B209" s="36" t="s">
        <v>347</v>
      </c>
      <c r="C209" s="37"/>
    </row>
    <row r="210" spans="1:3" x14ac:dyDescent="0.25">
      <c r="A210" s="35" t="s">
        <v>98</v>
      </c>
      <c r="B210" s="36" t="s">
        <v>348</v>
      </c>
      <c r="C210" s="37"/>
    </row>
    <row r="211" spans="1:3" x14ac:dyDescent="0.25">
      <c r="A211" s="35" t="s">
        <v>99</v>
      </c>
      <c r="B211" s="36" t="s">
        <v>349</v>
      </c>
      <c r="C211" s="37"/>
    </row>
    <row r="212" spans="1:3" x14ac:dyDescent="0.25">
      <c r="A212" s="38" t="s">
        <v>100</v>
      </c>
      <c r="B212" s="33" t="s">
        <v>350</v>
      </c>
      <c r="C212" s="34">
        <f>C186-C202</f>
        <v>0</v>
      </c>
    </row>
    <row r="213" spans="1:3" x14ac:dyDescent="0.25">
      <c r="A213" s="38" t="s">
        <v>101</v>
      </c>
      <c r="B213" s="33" t="s">
        <v>351</v>
      </c>
      <c r="C213" s="34">
        <f>C184+C212</f>
        <v>0</v>
      </c>
    </row>
    <row r="214" spans="1:3" x14ac:dyDescent="0.25">
      <c r="A214" s="47" t="s">
        <v>102</v>
      </c>
      <c r="B214" s="48" t="s">
        <v>352</v>
      </c>
      <c r="C214" s="49">
        <f>C215+C216</f>
        <v>0</v>
      </c>
    </row>
    <row r="215" spans="1:3" x14ac:dyDescent="0.25">
      <c r="A215" s="35" t="s">
        <v>103</v>
      </c>
      <c r="B215" s="36" t="s">
        <v>353</v>
      </c>
      <c r="C215" s="37"/>
    </row>
    <row r="216" spans="1:3" x14ac:dyDescent="0.25">
      <c r="A216" s="35" t="s">
        <v>104</v>
      </c>
      <c r="B216" s="36" t="s">
        <v>354</v>
      </c>
      <c r="C216" s="37"/>
    </row>
    <row r="217" spans="1:3" x14ac:dyDescent="0.25">
      <c r="A217" s="35" t="s">
        <v>105</v>
      </c>
      <c r="B217" s="36" t="s">
        <v>355</v>
      </c>
      <c r="C217" s="37"/>
    </row>
    <row r="218" spans="1:3" x14ac:dyDescent="0.25">
      <c r="A218" s="38" t="s">
        <v>106</v>
      </c>
      <c r="B218" s="33" t="s">
        <v>356</v>
      </c>
      <c r="C218" s="34">
        <f>C213-C214-C217</f>
        <v>0</v>
      </c>
    </row>
    <row r="219" spans="1:3" x14ac:dyDescent="0.25">
      <c r="A219" s="50"/>
      <c r="B219" s="50"/>
      <c r="C219" s="51"/>
    </row>
    <row r="220" spans="1:3" x14ac:dyDescent="0.25">
      <c r="A220" s="50"/>
      <c r="B220" s="50"/>
      <c r="C220" s="51"/>
    </row>
    <row r="221" spans="1:3" ht="22.5" customHeight="1" x14ac:dyDescent="0.25">
      <c r="A221" s="50"/>
      <c r="B221" s="52" t="s">
        <v>107</v>
      </c>
      <c r="C221" s="53">
        <f>C167+C202+C214+C217</f>
        <v>0</v>
      </c>
    </row>
  </sheetData>
  <mergeCells count="2">
    <mergeCell ref="A4:C4"/>
    <mergeCell ref="A157:C157"/>
  </mergeCells>
  <conditionalFormatting sqref="C2">
    <cfRule type="cellIs" dxfId="3" priority="4" operator="equal">
      <formula>""</formula>
    </cfRule>
    <cfRule type="expression" dxfId="2" priority="1">
      <formula>$B$2="preukázanie kritérií za rok 2018 je možné až v roku 2019"</formula>
    </cfRule>
  </conditionalFormatting>
  <conditionalFormatting sqref="B2">
    <cfRule type="cellIs" dxfId="1" priority="3" operator="equal">
      <formula>"vyberte rok"</formula>
    </cfRule>
    <cfRule type="cellIs" dxfId="0" priority="2" operator="equal">
      <formula>"preukázanie kritérií za rok 2018 je možné až v roku 2019"</formula>
    </cfRule>
  </conditionalFormatting>
  <dataValidations count="1">
    <dataValidation type="list" allowBlank="1" showInputMessage="1" showErrorMessage="1" sqref="C2" xr:uid="{00000000-0002-0000-0100-000000000000}">
      <formula1>$E$1:$E$13</formula1>
    </dataValidation>
  </dataValidations>
  <pageMargins left="0.39370078740157483" right="0.39370078740157483" top="1.1811023622047245" bottom="0.39370078740157483" header="0.31496062992125984" footer="0.31496062992125984"/>
  <pageSetup paperSize="9" scale="94" fitToHeight="4" orientation="portrait" r:id="rId1"/>
  <headerFooter>
    <oddFooter>&amp;C_x000D_&amp;1#&amp;"Calibri"&amp;11&amp;K008000     INTERNÉ</oddFooter>
  </headerFooter>
  <rowBreaks count="1" manualBreakCount="1">
    <brk id="152" max="16383" man="1"/>
  </rowBreaks>
  <ignoredErrors>
    <ignoredError sqref="A158:A218 A128:A152 A89:A127 A86:A88 A6:A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Kužma Emil</dc:creator>
  <cp:lastModifiedBy>Vacíková Jana</cp:lastModifiedBy>
  <cp:lastPrinted>2018-11-23T08:54:44Z</cp:lastPrinted>
  <dcterms:created xsi:type="dcterms:W3CDTF">2015-04-15T18:27:28Z</dcterms:created>
  <dcterms:modified xsi:type="dcterms:W3CDTF">2025-03-25T16:22:06Z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2024-11-04T15:40:12Z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5810341c-cfdc-4b97-9911-3b093ce8affa</vt:lpwstr>
  </property>
  <property fmtid="{D5CDD505-2E9C-101B-9397-08002B2CF9AE}" pid="8" name="MSIP_Label_54743a8a-75f7-4ac9-9741-a35bd0337f21_ContentBits">
    <vt:lpwstr>2</vt:lpwstr>
  </property>
</Properties>
</file>